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19440" windowHeight="9975" activeTab="13"/>
  </bookViews>
  <sheets>
    <sheet name="2" sheetId="1" r:id="rId1"/>
    <sheet name="3" sheetId="17" r:id="rId2"/>
    <sheet name="4" sheetId="8" r:id="rId3"/>
    <sheet name="12" sheetId="31" r:id="rId4"/>
    <sheet name="13" sheetId="10" r:id="rId5"/>
    <sheet name="15" sheetId="15" r:id="rId6"/>
    <sheet name="16" sheetId="13" r:id="rId7"/>
    <sheet name="17" sheetId="25" r:id="rId8"/>
    <sheet name="18" sheetId="26" r:id="rId9"/>
    <sheet name="19" sheetId="32" r:id="rId10"/>
    <sheet name="18 القديم" sheetId="16" state="hidden" r:id="rId11"/>
    <sheet name="000" sheetId="20" state="hidden" r:id="rId12"/>
    <sheet name="22" sheetId="24" r:id="rId13"/>
    <sheet name="24" sheetId="21" r:id="rId14"/>
  </sheets>
  <definedNames>
    <definedName name="_xlnm.Print_Area" localSheetId="11">'000'!$A$1:$R$28</definedName>
    <definedName name="_xlnm.Print_Area" localSheetId="3">'12'!$A$1:$Y$29</definedName>
    <definedName name="_xlnm.Print_Area" localSheetId="5">'15'!$A$1:$R$83</definedName>
    <definedName name="_xlnm.Print_Area" localSheetId="6">'16'!$A$1:$R$82</definedName>
    <definedName name="_xlnm.Print_Area" localSheetId="7">'17'!$A$1:$R$83</definedName>
    <definedName name="_xlnm.Print_Area" localSheetId="8">'18'!$A$1:$R$82</definedName>
    <definedName name="_xlnm.Print_Area" localSheetId="10">'18 القديم'!$A$1:$K$52</definedName>
    <definedName name="_xlnm.Print_Area" localSheetId="0">'2'!$A$1:$M$28</definedName>
    <definedName name="_xlnm.Print_Area" localSheetId="12">'22'!$A$1:$W$29</definedName>
    <definedName name="_xlnm.Print_Area" localSheetId="13">'24'!$A$1:$W$27</definedName>
    <definedName name="_xlnm.Print_Area" localSheetId="1">'3'!$A$1:$AC$54</definedName>
    <definedName name="_xlnm.Print_Area" localSheetId="2">'4'!$A$1:$AA$29</definedName>
  </definedNames>
  <calcPr calcId="124519"/>
  <fileRecoveryPr autoRecover="0"/>
</workbook>
</file>

<file path=xl/calcChain.xml><?xml version="1.0" encoding="utf-8"?>
<calcChain xmlns="http://schemas.openxmlformats.org/spreadsheetml/2006/main">
  <c r="Z5" i="8"/>
  <c r="X6"/>
  <c r="Y6"/>
  <c r="AA6" s="1"/>
  <c r="Z6"/>
  <c r="X7"/>
  <c r="Y7"/>
  <c r="Z7"/>
  <c r="X8"/>
  <c r="Y8"/>
  <c r="AA8" s="1"/>
  <c r="Z8"/>
  <c r="X9"/>
  <c r="Y9"/>
  <c r="Z9"/>
  <c r="X10"/>
  <c r="Y10"/>
  <c r="AA10" s="1"/>
  <c r="Z10"/>
  <c r="X11"/>
  <c r="Y11"/>
  <c r="Z11"/>
  <c r="X12"/>
  <c r="Y12"/>
  <c r="AA12" s="1"/>
  <c r="Z12"/>
  <c r="X13"/>
  <c r="Y13"/>
  <c r="Z13"/>
  <c r="X14"/>
  <c r="Y14"/>
  <c r="AA14" s="1"/>
  <c r="Z14"/>
  <c r="X15"/>
  <c r="Y15"/>
  <c r="Z15"/>
  <c r="X16"/>
  <c r="Y16"/>
  <c r="AA16" s="1"/>
  <c r="Z16"/>
  <c r="X17"/>
  <c r="Y17"/>
  <c r="Z17"/>
  <c r="X19"/>
  <c r="Y19"/>
  <c r="AA19" s="1"/>
  <c r="Z19"/>
  <c r="X20"/>
  <c r="Y20"/>
  <c r="Z20"/>
  <c r="X21"/>
  <c r="Y21"/>
  <c r="AA21" s="1"/>
  <c r="Z21"/>
  <c r="X22"/>
  <c r="Y22"/>
  <c r="Z22"/>
  <c r="X23"/>
  <c r="Y23"/>
  <c r="AA23" s="1"/>
  <c r="Z23"/>
  <c r="Y5"/>
  <c r="X5"/>
  <c r="P23"/>
  <c r="W6" i="21"/>
  <c r="W7"/>
  <c r="W8"/>
  <c r="W9"/>
  <c r="W10"/>
  <c r="W11"/>
  <c r="W12"/>
  <c r="W13"/>
  <c r="W14"/>
  <c r="W15"/>
  <c r="W16"/>
  <c r="W17"/>
  <c r="W19"/>
  <c r="W20"/>
  <c r="W21"/>
  <c r="W22"/>
  <c r="W23"/>
  <c r="W5"/>
  <c r="L6"/>
  <c r="L7"/>
  <c r="L8"/>
  <c r="L9"/>
  <c r="L10"/>
  <c r="L11"/>
  <c r="L12"/>
  <c r="L13"/>
  <c r="L14"/>
  <c r="L15"/>
  <c r="L16"/>
  <c r="L17"/>
  <c r="L19"/>
  <c r="L20"/>
  <c r="L21"/>
  <c r="L22"/>
  <c r="L23"/>
  <c r="L5"/>
  <c r="H6"/>
  <c r="H7"/>
  <c r="H8"/>
  <c r="H9"/>
  <c r="H11"/>
  <c r="H12"/>
  <c r="H14"/>
  <c r="H16"/>
  <c r="H17"/>
  <c r="H19"/>
  <c r="H20"/>
  <c r="H21"/>
  <c r="H22"/>
  <c r="H23"/>
  <c r="H5"/>
  <c r="D6"/>
  <c r="D7"/>
  <c r="D8"/>
  <c r="D9"/>
  <c r="D10"/>
  <c r="D11"/>
  <c r="D12"/>
  <c r="D13"/>
  <c r="D14"/>
  <c r="D15"/>
  <c r="D16"/>
  <c r="D17"/>
  <c r="D19"/>
  <c r="D20"/>
  <c r="D21"/>
  <c r="D22"/>
  <c r="D23"/>
  <c r="D5"/>
  <c r="F33" i="32"/>
  <c r="F34"/>
  <c r="F35"/>
  <c r="F36"/>
  <c r="F38"/>
  <c r="F39"/>
  <c r="F40"/>
  <c r="F41"/>
  <c r="F42"/>
  <c r="F43"/>
  <c r="F44"/>
  <c r="F45"/>
  <c r="F46"/>
  <c r="F47"/>
  <c r="F48"/>
  <c r="F31"/>
  <c r="F5"/>
  <c r="F6"/>
  <c r="F7"/>
  <c r="F8"/>
  <c r="F9"/>
  <c r="F10"/>
  <c r="F11"/>
  <c r="F12"/>
  <c r="F13"/>
  <c r="F14"/>
  <c r="F16"/>
  <c r="F17"/>
  <c r="F18"/>
  <c r="F19"/>
  <c r="F20"/>
  <c r="F22"/>
  <c r="F23"/>
  <c r="F4"/>
  <c r="F23" i="10"/>
  <c r="S23" i="8"/>
  <c r="S22"/>
  <c r="M23"/>
  <c r="M22"/>
  <c r="J23"/>
  <c r="J22"/>
  <c r="G22"/>
  <c r="S17"/>
  <c r="P17"/>
  <c r="M17"/>
  <c r="J17"/>
  <c r="G17"/>
  <c r="V23" i="21"/>
  <c r="V17"/>
  <c r="V9"/>
  <c r="G23"/>
  <c r="G22"/>
  <c r="G17"/>
  <c r="AA5" i="8" l="1"/>
  <c r="AA22"/>
  <c r="AA20"/>
  <c r="AA17"/>
  <c r="AA15"/>
  <c r="AA13"/>
  <c r="AA11"/>
  <c r="AA9"/>
  <c r="AA7"/>
  <c r="H13" i="32"/>
  <c r="H12"/>
  <c r="Z78" i="25" l="1"/>
  <c r="Y78"/>
  <c r="X78"/>
  <c r="W78"/>
  <c r="V78"/>
  <c r="U78"/>
  <c r="T78"/>
  <c r="S78"/>
  <c r="M16" i="1" l="1"/>
  <c r="N16"/>
  <c r="O16"/>
  <c r="P16"/>
  <c r="Q16"/>
  <c r="R16"/>
  <c r="S16"/>
  <c r="T16"/>
</calcChain>
</file>

<file path=xl/sharedStrings.xml><?xml version="1.0" encoding="utf-8"?>
<sst xmlns="http://schemas.openxmlformats.org/spreadsheetml/2006/main" count="1143" uniqueCount="152">
  <si>
    <t xml:space="preserve">المحافظة </t>
  </si>
  <si>
    <t>كركوك</t>
  </si>
  <si>
    <t>ديالى</t>
  </si>
  <si>
    <t xml:space="preserve">بغداد </t>
  </si>
  <si>
    <t>بابل</t>
  </si>
  <si>
    <t>كربلاء</t>
  </si>
  <si>
    <t>واسط</t>
  </si>
  <si>
    <t>النجف</t>
  </si>
  <si>
    <t>القادسية</t>
  </si>
  <si>
    <t>المثنى</t>
  </si>
  <si>
    <t>ذي قار</t>
  </si>
  <si>
    <t>ميسان</t>
  </si>
  <si>
    <t>البصرة</t>
  </si>
  <si>
    <t>إجمالي</t>
  </si>
  <si>
    <t xml:space="preserve">إقليم كردستان </t>
  </si>
  <si>
    <t xml:space="preserve">دهوك </t>
  </si>
  <si>
    <t>السليمانية</t>
  </si>
  <si>
    <t>أربيل</t>
  </si>
  <si>
    <t xml:space="preserve">إجمالي العراق </t>
  </si>
  <si>
    <t xml:space="preserve">الجهاز المركزي للإحصاء/ العراق </t>
  </si>
  <si>
    <t>جدول (2)</t>
  </si>
  <si>
    <t>مستشفى حكومي</t>
  </si>
  <si>
    <t>مستشفى أهلي</t>
  </si>
  <si>
    <t>مختبرات الصحة المركزية</t>
  </si>
  <si>
    <t>مركز الرعاية الصحية الأولية (الرئيس)</t>
  </si>
  <si>
    <t>مركز صحي تخصصي للأمراض الصدرية</t>
  </si>
  <si>
    <t>مركز صحي تخصصي للأسنان</t>
  </si>
  <si>
    <t>مركز صحي تخصصي (عدا الصدرية والأسنان والحساسية الربو)</t>
  </si>
  <si>
    <t xml:space="preserve">الطب العدلي </t>
  </si>
  <si>
    <t>مصرف الدم</t>
  </si>
  <si>
    <t>المجموع</t>
  </si>
  <si>
    <t>جدول (3)</t>
  </si>
  <si>
    <t>جدول (4)</t>
  </si>
  <si>
    <t>المستشفيات الحكومية</t>
  </si>
  <si>
    <t>عاملة</t>
  </si>
  <si>
    <t xml:space="preserve">عاملة جزئياً </t>
  </si>
  <si>
    <t>متوقفة</t>
  </si>
  <si>
    <t>المستشفيات الأهلية</t>
  </si>
  <si>
    <t>كهرباء وطنية</t>
  </si>
  <si>
    <t xml:space="preserve">ذكور </t>
  </si>
  <si>
    <t>إناث</t>
  </si>
  <si>
    <t xml:space="preserve">ذي قار </t>
  </si>
  <si>
    <t xml:space="preserve">ميسان </t>
  </si>
  <si>
    <t>تابع / جدول (3)</t>
  </si>
  <si>
    <t>دهوك</t>
  </si>
  <si>
    <t>حكومية</t>
  </si>
  <si>
    <t>أهلية</t>
  </si>
  <si>
    <t>النوع</t>
  </si>
  <si>
    <t>ــ يتبع ــ</t>
  </si>
  <si>
    <t>الطب العدلي</t>
  </si>
  <si>
    <t xml:space="preserve">مصرف الدم </t>
  </si>
  <si>
    <t xml:space="preserve">عدد الردهات </t>
  </si>
  <si>
    <t xml:space="preserve">نسبة إنشغال الأسرة = </t>
  </si>
  <si>
    <t>جدول (12)</t>
  </si>
  <si>
    <t>جدول (13)</t>
  </si>
  <si>
    <t>تابع / جدول (15)</t>
  </si>
  <si>
    <t>جدول (15)</t>
  </si>
  <si>
    <t>جدول (16)</t>
  </si>
  <si>
    <t>تابع / جدول (16)</t>
  </si>
  <si>
    <t>مركز صحي تخصصي لأمراض الحساسية والربو</t>
  </si>
  <si>
    <t>نسبة إنشغال الأسرّة</t>
  </si>
  <si>
    <t>مولّدة تابعة الى المؤسسة الصحية</t>
  </si>
  <si>
    <t>مولّدة من خارج المؤسسة الصحية (خط سحب)</t>
  </si>
  <si>
    <t>عدد الأطباء</t>
  </si>
  <si>
    <t>عدد الأطباء في المستشفيات الحكومية</t>
  </si>
  <si>
    <t>عدد الأطباء في المستشفيات الأهلية</t>
  </si>
  <si>
    <t>عدد الراقدين والمراجعين</t>
  </si>
  <si>
    <t xml:space="preserve"> قسم إحصاءات البيئة ــ الجهاز المركزي للإحصاء / العراق </t>
  </si>
  <si>
    <t>اربيل</t>
  </si>
  <si>
    <t>العدد الكلي</t>
  </si>
  <si>
    <t>عدد المراجعين</t>
  </si>
  <si>
    <t>عدد أيام المكوث لكافة الراقدين</t>
  </si>
  <si>
    <t>عدد الأسرّة المهيأة للرقود</t>
  </si>
  <si>
    <t xml:space="preserve">المؤسسات الصحية الأخرى </t>
  </si>
  <si>
    <t>حاصلة على الموفقة البيئية</t>
  </si>
  <si>
    <t>غير حاصلة على الموافقة البيئية</t>
  </si>
  <si>
    <t xml:space="preserve">عدد المستشفيات الحكومية </t>
  </si>
  <si>
    <t xml:space="preserve">عدد المستشفيات الأهلية </t>
  </si>
  <si>
    <t xml:space="preserve">عدد المؤسسات الصحية الأخرى </t>
  </si>
  <si>
    <t>المجموع الكلي</t>
  </si>
  <si>
    <t>جدول (17)</t>
  </si>
  <si>
    <t>تابع / جدول (17)</t>
  </si>
  <si>
    <t>جدول (18)</t>
  </si>
  <si>
    <t>تابع / جدول (18)</t>
  </si>
  <si>
    <t>جدول (19)</t>
  </si>
  <si>
    <t>تابع / جدول (19)</t>
  </si>
  <si>
    <t>جدول (20)</t>
  </si>
  <si>
    <t>جدول (22)</t>
  </si>
  <si>
    <t>المؤسسات الصحية الأخرى</t>
  </si>
  <si>
    <t>عدد المستشفيات</t>
  </si>
  <si>
    <t>العدد حسب التخصص</t>
  </si>
  <si>
    <t>عدد صالات العمليات</t>
  </si>
  <si>
    <t>عدد الأطباء في المؤسسات الصحية حسب نوع المؤسسة والجنس والمحافظة</t>
  </si>
  <si>
    <t>عدد الأطباء في المؤسسات الصحية الأخرى</t>
  </si>
  <si>
    <t>الإجمالي</t>
  </si>
  <si>
    <t>عام</t>
  </si>
  <si>
    <t>ولادة واطفال</t>
  </si>
  <si>
    <t>نسائية وأطفال</t>
  </si>
  <si>
    <t>شق الشفة</t>
  </si>
  <si>
    <t>اطفال</t>
  </si>
  <si>
    <t>عيون</t>
  </si>
  <si>
    <t>جراحة الجملة العصبية</t>
  </si>
  <si>
    <t>علاج الأورام</t>
  </si>
  <si>
    <t>كسور</t>
  </si>
  <si>
    <t>جراحة القلب</t>
  </si>
  <si>
    <t>تابع/ جدول (3)</t>
  </si>
  <si>
    <t>جراحة عامة</t>
  </si>
  <si>
    <t xml:space="preserve">باطنية وقلبية </t>
  </si>
  <si>
    <t>نفسية وعقلية</t>
  </si>
  <si>
    <t>خصوبة وعقم وانابيب</t>
  </si>
  <si>
    <t>صدرية وتنفسية</t>
  </si>
  <si>
    <t>حروق</t>
  </si>
  <si>
    <t>جهاز هظمي وكبد</t>
  </si>
  <si>
    <t>زرع الكلى</t>
  </si>
  <si>
    <t>زرع النخاع</t>
  </si>
  <si>
    <t>الحبل الشوكي</t>
  </si>
  <si>
    <t>عدد المؤسسات الصحية حسب الحالة العملية ومعدل أيام العمل في الأسبوع والمحافظة</t>
  </si>
  <si>
    <t>معدل أيام العمل في الأسبوع</t>
  </si>
  <si>
    <t>نسبة الأسرّة المهيأة للرقود الى الطاقة التصميمية</t>
  </si>
  <si>
    <t>معدل أشهر الأشتغال</t>
  </si>
  <si>
    <t xml:space="preserve">المستشفيات الأهلية </t>
  </si>
  <si>
    <t xml:space="preserve"> المستشفيات الحكومية </t>
  </si>
  <si>
    <t>مجموع المراجعين بدون تفاصيل حسب الجنس</t>
  </si>
  <si>
    <t>مجموع الأطباء بدون تفاصيل حسب الجنس</t>
  </si>
  <si>
    <t>الطاقة التصميمية (سرير)</t>
  </si>
  <si>
    <t xml:space="preserve">عدد الغرف أوالأجنحة الخاصة </t>
  </si>
  <si>
    <t xml:space="preserve"> الأطباء الدائميين</t>
  </si>
  <si>
    <t xml:space="preserve"> الأطباء المنسبين</t>
  </si>
  <si>
    <t>عدد الأسّرة من ناحية الطاقة التصميمية والمهيأة للرقود والردهات والغرف أوالأجنحة الخاصة وصالات العمليات للمستشفيات (الحكومية والأهلية) حسب المحافظة</t>
  </si>
  <si>
    <t>طوارئ</t>
  </si>
  <si>
    <t>امراض الدم</t>
  </si>
  <si>
    <t>عدد المؤسسات الصحية الكلّية (العاملة والعاملة جزئياَ والمتوقفة) حسب النوع والمحافظة</t>
  </si>
  <si>
    <t>عدد المستشفيات (الحكومية والأهلية) العاملة والعاملة جزئياَ حسب التخصص والمحافظة</t>
  </si>
  <si>
    <t>زرع الخلايا الجذعية</t>
  </si>
  <si>
    <t xml:space="preserve">عدد المستشفيات </t>
  </si>
  <si>
    <t>التوزيع النسبي للمؤسسات الصحية العاملة والعاملة جزئياَ حسب النوع والحصول على الموافقة البيئية والمحافظة</t>
  </si>
  <si>
    <t>عدد المراجعين في المؤسسات الصحية الأخرى (عدا المستشفيات الحكومية والأهلية) العاملة والعاملة جزئياَ حسب نوع المؤسسة الصحية والجنس والمحافظة</t>
  </si>
  <si>
    <t>التوزيع النسبي للمراجعين في المؤسسات الصحية الأخرى (عدا المستشفيات الحكومية والأهلية) العاملة والعاملة جزئياَ حسب نوع المؤسسة الصحية والجنس والمحافظة</t>
  </si>
  <si>
    <t>عدد الأطباء في المؤسسات الصحية الأخرى (عدا المستشفيات الحكومية والأهلية) العاملة والعاملة جزئياَ حسب نوع المؤسسة الصحية والجنس والمحافظة</t>
  </si>
  <si>
    <t>التوزيع النسبي للأطباء في المؤسسات الصحية الأخرى (عدا المستشفيات الحكومية والأهلية) العاملة والعاملة جزئياً حسب نوع المؤسسة الصحية والجنس والمحافظة</t>
  </si>
  <si>
    <t>عدد الأسّرة من ناحية الطاقة التصميمية والمهيأة للرقود والردهات والغرف أوالأجنحة الخاصة وصالات العمليات للمستشفيات (الحكومية والأهلية) العاملة والعاملة جزئياً حسب المحافظة</t>
  </si>
  <si>
    <t>عدد الأطباء الدائميين والمنسبين في المستشفيات (الحكومية والأهلية) العاملة والعاملة جزئياً حسب الجنس والمحافظة</t>
  </si>
  <si>
    <t>جدول (24)</t>
  </si>
  <si>
    <t>نسبة الراقدين والمراجعين الى الأطباء</t>
  </si>
  <si>
    <t>عدد الراقدين والمراجعين لكل طبيب في المؤسسات الصحية العاملة والعاملة جزئياً حسب نوع المؤسسة والمحافظة</t>
  </si>
  <si>
    <t>عدد المؤسسات الصحية العاملة والعاملة جزئياً حسب النوع ومصدر الطاقة الكهربائية المستخدمة والمحافظة</t>
  </si>
  <si>
    <t xml:space="preserve">مجموع المؤسسات الصحية </t>
  </si>
  <si>
    <t>المؤسسات الصحية الأخرى: تشمل (مختبرات الصحة المركزية،مركز الرعاية الصحية الأولية (الرئيس)، مركز صحي تخصصي للأمراض الصدرية، مركز صحي تخصصي للأسنان، مركز صحي تخصصي لأمراض الحساسية والربو، مركز صحي تخصصي (عدا الصدرية والأسنان والحساسية والربو) الطب العدلي ومصرف الدم).</t>
  </si>
  <si>
    <t>حاصلة على موافقة استمرارية عمل</t>
  </si>
  <si>
    <t>عدد الأسرّة من ناحية الطاقة التصميمية والمهيأة للرقود والردهات والغرف أوالأجنحة الخاصة وصالات العمليات للمستشفيات (الحكومية والأهلية) العاملة والعاملة جزئياً حسب المحافظة</t>
  </si>
  <si>
    <t xml:space="preserve">نسبة إنشغال الأسرّة = </t>
  </si>
  <si>
    <t>نسبة المراجعين الى الأطباء</t>
  </si>
</sst>
</file>

<file path=xl/styles.xml><?xml version="1.0" encoding="utf-8"?>
<styleSheet xmlns="http://schemas.openxmlformats.org/spreadsheetml/2006/main">
  <numFmts count="5">
    <numFmt numFmtId="164" formatCode="_(* #,##0.00_);_(* \(#,##0.00\);_(* &quot;-&quot;??_);_(@_)"/>
    <numFmt numFmtId="165" formatCode="0.0"/>
    <numFmt numFmtId="166" formatCode="_(* #,##0.0_);_(* \(#,##0.0\);_(* &quot;-&quot;??_);_(@_)"/>
    <numFmt numFmtId="167" formatCode="#,##0.0"/>
    <numFmt numFmtId="168" formatCode="#,##0;[Red]#,##0"/>
  </numFmts>
  <fonts count="20">
    <font>
      <sz val="11"/>
      <color theme="1"/>
      <name val="Arial"/>
      <family val="2"/>
      <scheme val="minor"/>
    </font>
    <font>
      <sz val="11"/>
      <color theme="1"/>
      <name val="Arial"/>
      <family val="2"/>
      <scheme val="minor"/>
    </font>
    <font>
      <b/>
      <sz val="12"/>
      <color theme="1"/>
      <name val="Arial"/>
      <family val="2"/>
    </font>
    <font>
      <b/>
      <sz val="11"/>
      <color theme="1"/>
      <name val="Arial"/>
      <family val="2"/>
    </font>
    <font>
      <sz val="11"/>
      <color theme="1"/>
      <name val="Arial"/>
      <family val="2"/>
    </font>
    <font>
      <b/>
      <sz val="9"/>
      <color theme="1"/>
      <name val="Arial"/>
      <family val="2"/>
    </font>
    <font>
      <b/>
      <sz val="9"/>
      <color theme="1"/>
      <name val="Times New Roman"/>
      <family val="1"/>
    </font>
    <font>
      <b/>
      <sz val="10"/>
      <name val="Arial"/>
      <family val="2"/>
    </font>
    <font>
      <b/>
      <sz val="10"/>
      <name val="Times New Roman"/>
      <family val="1"/>
    </font>
    <font>
      <b/>
      <sz val="10"/>
      <color theme="1"/>
      <name val="Times New Roman"/>
      <family val="1"/>
    </font>
    <font>
      <sz val="11"/>
      <color theme="1"/>
      <name val="Arial"/>
      <family val="2"/>
      <charset val="178"/>
      <scheme val="minor"/>
    </font>
    <font>
      <b/>
      <sz val="10"/>
      <color theme="1"/>
      <name val="Arial"/>
      <family val="2"/>
    </font>
    <font>
      <b/>
      <sz val="9"/>
      <name val="Times New Roman"/>
      <family val="1"/>
    </font>
    <font>
      <sz val="9"/>
      <color theme="1"/>
      <name val="Arial"/>
      <family val="2"/>
      <scheme val="minor"/>
    </font>
    <font>
      <b/>
      <sz val="8"/>
      <name val="Arial"/>
      <family val="2"/>
    </font>
    <font>
      <b/>
      <sz val="8"/>
      <color theme="1"/>
      <name val="Arial"/>
      <family val="2"/>
    </font>
    <font>
      <b/>
      <sz val="9"/>
      <color theme="1"/>
      <name val="Arial"/>
      <family val="2"/>
      <scheme val="minor"/>
    </font>
    <font>
      <b/>
      <sz val="10"/>
      <color theme="1"/>
      <name val="Arial"/>
      <family val="2"/>
      <scheme val="minor"/>
    </font>
    <font>
      <sz val="11"/>
      <color theme="1"/>
      <name val="Times New Roman"/>
      <family val="1"/>
    </font>
    <font>
      <b/>
      <sz val="10"/>
      <color theme="1"/>
      <name val="Times New Roman"/>
      <family val="1"/>
      <scheme val="major"/>
    </font>
  </fonts>
  <fills count="7">
    <fill>
      <patternFill patternType="none"/>
    </fill>
    <fill>
      <patternFill patternType="gray125"/>
    </fill>
    <fill>
      <patternFill patternType="solid">
        <fgColor theme="0"/>
        <bgColor indexed="64"/>
      </patternFill>
    </fill>
    <fill>
      <patternFill patternType="solid">
        <fgColor rgb="FFFCFCFC"/>
        <bgColor indexed="64"/>
      </patternFill>
    </fill>
    <fill>
      <patternFill patternType="solid">
        <fgColor rgb="FFD5FFD5"/>
        <bgColor indexed="64"/>
      </patternFill>
    </fill>
    <fill>
      <patternFill patternType="solid">
        <fgColor rgb="FF39AD73"/>
        <bgColor indexed="64"/>
      </patternFill>
    </fill>
    <fill>
      <patternFill patternType="solid">
        <fgColor rgb="FFFFFF00"/>
        <bgColor indexed="64"/>
      </patternFill>
    </fill>
  </fills>
  <borders count="17">
    <border>
      <left/>
      <right/>
      <top/>
      <bottom/>
      <diagonal/>
    </border>
    <border>
      <left/>
      <right/>
      <top/>
      <bottom style="double">
        <color auto="1"/>
      </bottom>
      <diagonal/>
    </border>
    <border>
      <left/>
      <right/>
      <top style="hair">
        <color auto="1"/>
      </top>
      <bottom/>
      <diagonal/>
    </border>
    <border>
      <left/>
      <right/>
      <top style="hair">
        <color indexed="64"/>
      </top>
      <bottom style="hair">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right/>
      <top style="double">
        <color indexed="64"/>
      </top>
      <bottom style="double">
        <color indexed="64"/>
      </bottom>
      <diagonal/>
    </border>
    <border>
      <left/>
      <right/>
      <top style="medium">
        <color auto="1"/>
      </top>
      <bottom/>
      <diagonal/>
    </border>
    <border>
      <left/>
      <right/>
      <top style="double">
        <color auto="1"/>
      </top>
      <bottom style="thin">
        <color auto="1"/>
      </bottom>
      <diagonal/>
    </border>
    <border>
      <left/>
      <right/>
      <top style="double">
        <color auto="1"/>
      </top>
      <bottom/>
      <diagonal/>
    </border>
    <border>
      <left/>
      <right/>
      <top/>
      <bottom style="thin">
        <color auto="1"/>
      </bottom>
      <diagonal/>
    </border>
    <border>
      <left/>
      <right/>
      <top style="hair">
        <color auto="1"/>
      </top>
      <bottom style="thin">
        <color auto="1"/>
      </bottom>
      <diagonal/>
    </border>
    <border>
      <left/>
      <right/>
      <top style="double">
        <color auto="1"/>
      </top>
      <bottom style="hair">
        <color auto="1"/>
      </bottom>
      <diagonal/>
    </border>
    <border>
      <left/>
      <right/>
      <top style="thin">
        <color indexed="64"/>
      </top>
      <bottom style="hair">
        <color indexed="64"/>
      </bottom>
      <diagonal/>
    </border>
    <border>
      <left/>
      <right/>
      <top style="thin">
        <color indexed="64"/>
      </top>
      <bottom style="double">
        <color indexed="64"/>
      </bottom>
      <diagonal/>
    </border>
    <border>
      <left/>
      <right/>
      <top style="hair">
        <color indexed="64"/>
      </top>
      <bottom style="double">
        <color indexed="64"/>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391">
    <xf numFmtId="0" fontId="0" fillId="0" borderId="0" xfId="0"/>
    <xf numFmtId="0" fontId="2" fillId="0" borderId="0" xfId="0" applyFont="1" applyAlignment="1">
      <alignment horizontal="center" vertical="center" readingOrder="2"/>
    </xf>
    <xf numFmtId="0" fontId="3" fillId="0" borderId="0" xfId="0" applyFont="1" applyBorder="1" applyAlignment="1">
      <alignment horizontal="center" vertical="center" readingOrder="2"/>
    </xf>
    <xf numFmtId="0" fontId="4" fillId="0" borderId="0" xfId="0" applyFont="1" applyAlignment="1">
      <alignment vertical="center" readingOrder="2"/>
    </xf>
    <xf numFmtId="0" fontId="7" fillId="0" borderId="3" xfId="0" applyFont="1" applyFill="1" applyBorder="1" applyAlignment="1">
      <alignment horizontal="right" vertical="center" wrapText="1" readingOrder="2"/>
    </xf>
    <xf numFmtId="0" fontId="8" fillId="0" borderId="0" xfId="0" applyFont="1" applyFill="1" applyBorder="1" applyAlignment="1">
      <alignment vertical="center" wrapText="1" readingOrder="2"/>
    </xf>
    <xf numFmtId="0" fontId="8" fillId="0" borderId="3" xfId="0" applyFont="1" applyFill="1" applyBorder="1" applyAlignment="1">
      <alignment vertical="center" wrapText="1" readingOrder="2"/>
    </xf>
    <xf numFmtId="0" fontId="7" fillId="0" borderId="2" xfId="0" applyFont="1" applyFill="1" applyBorder="1" applyAlignment="1">
      <alignment horizontal="right" vertical="center" wrapText="1" readingOrder="2"/>
    </xf>
    <xf numFmtId="0" fontId="7" fillId="2" borderId="4" xfId="0" applyFont="1" applyFill="1" applyBorder="1" applyAlignment="1">
      <alignment horizontal="right" vertical="center" wrapText="1"/>
    </xf>
    <xf numFmtId="0" fontId="7" fillId="0" borderId="6" xfId="0" applyFont="1" applyFill="1" applyBorder="1" applyAlignment="1">
      <alignment horizontal="right" vertical="center" wrapText="1" readingOrder="2"/>
    </xf>
    <xf numFmtId="0" fontId="0" fillId="0" borderId="0" xfId="0" applyBorder="1" applyAlignment="1">
      <alignment horizontal="right" readingOrder="2"/>
    </xf>
    <xf numFmtId="0" fontId="0" fillId="0" borderId="0" xfId="0" applyAlignment="1">
      <alignment horizontal="right" readingOrder="2"/>
    </xf>
    <xf numFmtId="0" fontId="0" fillId="0" borderId="5" xfId="0" applyBorder="1"/>
    <xf numFmtId="0" fontId="8" fillId="2" borderId="5" xfId="0" applyFont="1" applyFill="1" applyBorder="1" applyAlignment="1">
      <alignment horizontal="right" vertical="center" wrapText="1"/>
    </xf>
    <xf numFmtId="0" fontId="2" fillId="0" borderId="0" xfId="0" applyFont="1" applyAlignment="1">
      <alignment horizontal="center" vertical="center" readingOrder="2"/>
    </xf>
    <xf numFmtId="0" fontId="2" fillId="0" borderId="0" xfId="0" applyFont="1" applyAlignment="1">
      <alignment horizontal="center" vertical="center" readingOrder="2"/>
    </xf>
    <xf numFmtId="0" fontId="7" fillId="0" borderId="2" xfId="0" applyFont="1" applyFill="1" applyBorder="1" applyAlignment="1">
      <alignment horizontal="right" vertical="center" wrapText="1" readingOrder="2"/>
    </xf>
    <xf numFmtId="0" fontId="7" fillId="0" borderId="6" xfId="0" applyFont="1" applyFill="1" applyBorder="1" applyAlignment="1">
      <alignment horizontal="right" vertical="center" wrapText="1" readingOrder="2"/>
    </xf>
    <xf numFmtId="0" fontId="7" fillId="0" borderId="11" xfId="0" applyFont="1" applyFill="1" applyBorder="1" applyAlignment="1">
      <alignment horizontal="right" vertical="center" wrapText="1" readingOrder="2"/>
    </xf>
    <xf numFmtId="0" fontId="0" fillId="0" borderId="8" xfId="0" applyBorder="1"/>
    <xf numFmtId="0" fontId="7" fillId="0" borderId="14" xfId="0" applyFont="1" applyFill="1" applyBorder="1" applyAlignment="1">
      <alignment horizontal="right" vertical="center" wrapText="1" readingOrder="2"/>
    </xf>
    <xf numFmtId="0" fontId="0" fillId="0" borderId="0" xfId="0" applyBorder="1"/>
    <xf numFmtId="0" fontId="5" fillId="0" borderId="0" xfId="0" applyFont="1" applyAlignment="1">
      <alignment horizontal="center"/>
    </xf>
    <xf numFmtId="0" fontId="8" fillId="4" borderId="4" xfId="0" applyFont="1" applyFill="1" applyBorder="1" applyAlignment="1">
      <alignment vertical="center" wrapText="1" readingOrder="2"/>
    </xf>
    <xf numFmtId="0" fontId="7" fillId="4" borderId="7" xfId="0" applyFont="1" applyFill="1" applyBorder="1" applyAlignment="1">
      <alignment horizontal="right" vertical="center" wrapText="1" readingOrder="2"/>
    </xf>
    <xf numFmtId="0" fontId="5" fillId="5" borderId="9" xfId="0" applyFont="1" applyFill="1" applyBorder="1" applyAlignment="1">
      <alignment vertical="center" wrapText="1"/>
    </xf>
    <xf numFmtId="0" fontId="6" fillId="5" borderId="9" xfId="0" applyFont="1" applyFill="1" applyBorder="1" applyAlignment="1">
      <alignment vertical="center" wrapText="1"/>
    </xf>
    <xf numFmtId="0" fontId="6" fillId="4" borderId="12" xfId="0" applyFont="1" applyFill="1" applyBorder="1" applyAlignment="1">
      <alignment vertical="center" wrapText="1"/>
    </xf>
    <xf numFmtId="0" fontId="6" fillId="5" borderId="11" xfId="0" applyFont="1" applyFill="1" applyBorder="1" applyAlignment="1">
      <alignment vertical="center" wrapText="1"/>
    </xf>
    <xf numFmtId="0" fontId="2" fillId="5" borderId="0" xfId="0" applyFont="1" applyFill="1" applyBorder="1" applyAlignment="1">
      <alignment horizontal="center" vertical="center" readingOrder="2"/>
    </xf>
    <xf numFmtId="0" fontId="11" fillId="5" borderId="0" xfId="0" applyFont="1" applyFill="1" applyBorder="1" applyAlignment="1">
      <alignment horizontal="center" vertical="center" readingOrder="2"/>
    </xf>
    <xf numFmtId="0" fontId="0" fillId="4" borderId="0" xfId="0" applyFill="1"/>
    <xf numFmtId="0" fontId="2" fillId="5" borderId="10" xfId="0" applyFont="1" applyFill="1" applyBorder="1" applyAlignment="1">
      <alignment horizontal="center" vertical="center" readingOrder="2"/>
    </xf>
    <xf numFmtId="0" fontId="3" fillId="5" borderId="10" xfId="0" applyFont="1" applyFill="1" applyBorder="1" applyAlignment="1">
      <alignment horizontal="center" vertical="center" readingOrder="2"/>
    </xf>
    <xf numFmtId="0" fontId="4" fillId="5" borderId="10" xfId="0" applyFont="1" applyFill="1" applyBorder="1" applyAlignment="1">
      <alignment vertical="center" readingOrder="2"/>
    </xf>
    <xf numFmtId="0" fontId="0" fillId="5" borderId="10" xfId="0" applyFill="1" applyBorder="1"/>
    <xf numFmtId="0" fontId="5" fillId="5" borderId="10" xfId="0" applyFont="1" applyFill="1" applyBorder="1" applyAlignment="1">
      <alignment vertical="center" wrapText="1"/>
    </xf>
    <xf numFmtId="0" fontId="5" fillId="5" borderId="9" xfId="0" applyFont="1" applyFill="1" applyBorder="1" applyAlignment="1">
      <alignment horizontal="right" vertical="center" wrapText="1"/>
    </xf>
    <xf numFmtId="0" fontId="12" fillId="4" borderId="12" xfId="0" applyFont="1" applyFill="1" applyBorder="1" applyAlignment="1">
      <alignment vertical="center" wrapText="1" readingOrder="2"/>
    </xf>
    <xf numFmtId="0" fontId="13" fillId="0" borderId="0" xfId="0" applyFont="1"/>
    <xf numFmtId="0" fontId="7" fillId="0" borderId="0" xfId="0" applyFont="1" applyFill="1" applyBorder="1" applyAlignment="1">
      <alignment horizontal="right" vertical="center" wrapText="1" readingOrder="2"/>
    </xf>
    <xf numFmtId="0" fontId="7" fillId="0" borderId="6" xfId="0" applyFont="1" applyFill="1" applyBorder="1" applyAlignment="1">
      <alignment horizontal="right" vertical="center" wrapText="1" readingOrder="2"/>
    </xf>
    <xf numFmtId="0" fontId="11" fillId="5" borderId="10" xfId="0" applyFont="1" applyFill="1" applyBorder="1" applyAlignment="1">
      <alignment horizontal="center" vertical="center" readingOrder="2"/>
    </xf>
    <xf numFmtId="0" fontId="12" fillId="4" borderId="11" xfId="0" applyFont="1" applyFill="1" applyBorder="1" applyAlignment="1">
      <alignment vertical="center" wrapText="1" readingOrder="2"/>
    </xf>
    <xf numFmtId="0" fontId="14" fillId="4" borderId="12" xfId="0" applyFont="1" applyFill="1" applyBorder="1" applyAlignment="1">
      <alignment vertical="center" wrapText="1" readingOrder="2"/>
    </xf>
    <xf numFmtId="0" fontId="15" fillId="4" borderId="12" xfId="0" applyFont="1" applyFill="1" applyBorder="1" applyAlignment="1">
      <alignment vertical="center" wrapText="1"/>
    </xf>
    <xf numFmtId="0" fontId="8" fillId="0" borderId="2" xfId="0" applyFont="1" applyFill="1" applyBorder="1" applyAlignment="1">
      <alignment vertical="center" wrapText="1" readingOrder="2"/>
    </xf>
    <xf numFmtId="0" fontId="7" fillId="2" borderId="15" xfId="0" applyFont="1" applyFill="1" applyBorder="1" applyAlignment="1">
      <alignment horizontal="right" vertical="center" wrapText="1"/>
    </xf>
    <xf numFmtId="0" fontId="7" fillId="0" borderId="15" xfId="0" applyFont="1" applyFill="1" applyBorder="1" applyAlignment="1">
      <alignment horizontal="right" vertical="center" wrapText="1" readingOrder="2"/>
    </xf>
    <xf numFmtId="0" fontId="8" fillId="0" borderId="15" xfId="0" applyFont="1" applyFill="1" applyBorder="1" applyAlignment="1">
      <alignment vertical="center" wrapText="1" readingOrder="2"/>
    </xf>
    <xf numFmtId="0" fontId="0" fillId="0" borderId="15" xfId="0" applyBorder="1"/>
    <xf numFmtId="0" fontId="7" fillId="0" borderId="4" xfId="0" applyFont="1" applyFill="1" applyBorder="1" applyAlignment="1">
      <alignment horizontal="right" vertical="center" wrapText="1" readingOrder="2"/>
    </xf>
    <xf numFmtId="0" fontId="8" fillId="0" borderId="4" xfId="0" applyFont="1" applyFill="1" applyBorder="1" applyAlignment="1">
      <alignment vertical="center" wrapText="1" readingOrder="2"/>
    </xf>
    <xf numFmtId="0" fontId="0" fillId="0" borderId="4" xfId="0" applyBorder="1"/>
    <xf numFmtId="0" fontId="0" fillId="0" borderId="3" xfId="0" applyBorder="1"/>
    <xf numFmtId="0" fontId="7" fillId="0" borderId="11" xfId="0" applyFont="1" applyFill="1" applyBorder="1" applyAlignment="1">
      <alignment horizontal="right" vertical="center" wrapText="1" readingOrder="2"/>
    </xf>
    <xf numFmtId="0" fontId="7" fillId="0" borderId="0" xfId="0" applyFont="1" applyFill="1" applyBorder="1" applyAlignment="1">
      <alignment horizontal="right" vertical="center" wrapText="1" readingOrder="2"/>
    </xf>
    <xf numFmtId="0" fontId="7" fillId="0" borderId="14" xfId="0" applyFont="1" applyFill="1" applyBorder="1" applyAlignment="1">
      <alignment horizontal="right" vertical="center" wrapText="1" readingOrder="2"/>
    </xf>
    <xf numFmtId="0" fontId="9" fillId="0" borderId="0" xfId="0" applyFont="1" applyBorder="1" applyAlignment="1">
      <alignment horizontal="center" vertical="center" readingOrder="2"/>
    </xf>
    <xf numFmtId="0" fontId="2" fillId="0" borderId="0" xfId="0" applyFont="1" applyAlignment="1">
      <alignment horizontal="center" vertical="center" readingOrder="2"/>
    </xf>
    <xf numFmtId="0" fontId="5" fillId="0" borderId="0" xfId="0" applyFont="1" applyAlignment="1">
      <alignment horizontal="right" vertical="center"/>
    </xf>
    <xf numFmtId="0" fontId="7" fillId="0" borderId="11" xfId="0" applyFont="1" applyFill="1" applyBorder="1" applyAlignment="1">
      <alignment horizontal="right" vertical="center" wrapText="1" readingOrder="2"/>
    </xf>
    <xf numFmtId="0" fontId="7" fillId="0" borderId="14" xfId="0" applyFont="1" applyFill="1" applyBorder="1" applyAlignment="1">
      <alignment horizontal="right" vertical="center" wrapText="1" readingOrder="2"/>
    </xf>
    <xf numFmtId="0" fontId="7" fillId="0" borderId="0" xfId="0" applyFont="1" applyFill="1" applyBorder="1" applyAlignment="1">
      <alignment horizontal="right" vertical="center" wrapText="1" readingOrder="2"/>
    </xf>
    <xf numFmtId="0" fontId="11" fillId="5" borderId="10" xfId="0" applyFont="1" applyFill="1" applyBorder="1" applyAlignment="1">
      <alignment horizontal="center" vertical="center" readingOrder="2"/>
    </xf>
    <xf numFmtId="0" fontId="7" fillId="0" borderId="6" xfId="0" applyFont="1" applyFill="1" applyBorder="1" applyAlignment="1">
      <alignment horizontal="right" vertical="center" wrapText="1" readingOrder="2"/>
    </xf>
    <xf numFmtId="0" fontId="3" fillId="5" borderId="0" xfId="0" applyFont="1" applyFill="1" applyBorder="1" applyAlignment="1">
      <alignment horizontal="center" vertical="center" readingOrder="2"/>
    </xf>
    <xf numFmtId="0" fontId="4" fillId="5" borderId="0" xfId="0" applyFont="1" applyFill="1" applyBorder="1" applyAlignment="1">
      <alignment vertical="center" readingOrder="2"/>
    </xf>
    <xf numFmtId="0" fontId="0" fillId="5" borderId="0" xfId="0" applyFill="1" applyBorder="1"/>
    <xf numFmtId="0" fontId="16" fillId="0" borderId="0" xfId="0" applyFont="1" applyBorder="1" applyAlignment="1">
      <alignment horizontal="right" vertical="center" readingOrder="2"/>
    </xf>
    <xf numFmtId="0" fontId="5" fillId="0" borderId="0" xfId="0" applyFont="1" applyAlignment="1">
      <alignment horizontal="right"/>
    </xf>
    <xf numFmtId="0" fontId="7" fillId="0" borderId="11" xfId="0" applyFont="1" applyFill="1" applyBorder="1" applyAlignment="1">
      <alignment horizontal="right" vertical="center" wrapText="1" readingOrder="2"/>
    </xf>
    <xf numFmtId="0" fontId="7" fillId="0" borderId="0" xfId="0" applyFont="1" applyFill="1" applyBorder="1" applyAlignment="1">
      <alignment horizontal="right" vertical="center" wrapText="1" readingOrder="2"/>
    </xf>
    <xf numFmtId="0" fontId="7" fillId="4" borderId="13" xfId="0" applyFont="1" applyFill="1" applyBorder="1" applyAlignment="1">
      <alignment horizontal="right" vertical="center" wrapText="1" readingOrder="2"/>
    </xf>
    <xf numFmtId="0" fontId="7" fillId="0" borderId="14" xfId="0" applyFont="1" applyFill="1" applyBorder="1" applyAlignment="1">
      <alignment horizontal="right" vertical="center" wrapText="1" readingOrder="2"/>
    </xf>
    <xf numFmtId="0" fontId="7" fillId="0" borderId="6" xfId="0" applyFont="1" applyFill="1" applyBorder="1" applyAlignment="1">
      <alignment horizontal="right" vertical="center" wrapText="1" readingOrder="2"/>
    </xf>
    <xf numFmtId="0" fontId="7" fillId="0" borderId="6" xfId="0" applyFont="1" applyFill="1" applyBorder="1" applyAlignment="1">
      <alignment horizontal="right" vertical="center" wrapText="1" readingOrder="2"/>
    </xf>
    <xf numFmtId="0" fontId="16" fillId="4" borderId="12" xfId="0" applyFont="1" applyFill="1" applyBorder="1" applyAlignment="1">
      <alignment vertical="center" wrapText="1"/>
    </xf>
    <xf numFmtId="0" fontId="7" fillId="4" borderId="3" xfId="0" applyFont="1" applyFill="1" applyBorder="1" applyAlignment="1">
      <alignment horizontal="right" vertical="center" wrapText="1" readingOrder="2"/>
    </xf>
    <xf numFmtId="0" fontId="11" fillId="4" borderId="16" xfId="0" applyFont="1" applyFill="1" applyBorder="1" applyAlignment="1">
      <alignment horizontal="right" vertical="center" readingOrder="2"/>
    </xf>
    <xf numFmtId="0" fontId="7" fillId="0" borderId="11" xfId="0" applyFont="1" applyFill="1" applyBorder="1" applyAlignment="1">
      <alignment horizontal="right" vertical="center" wrapText="1" readingOrder="2"/>
    </xf>
    <xf numFmtId="0" fontId="7" fillId="0" borderId="14" xfId="0" applyFont="1" applyFill="1" applyBorder="1" applyAlignment="1">
      <alignment horizontal="right" vertical="center" wrapText="1" readingOrder="2"/>
    </xf>
    <xf numFmtId="0" fontId="6" fillId="5" borderId="0" xfId="0" applyFont="1" applyFill="1" applyBorder="1" applyAlignment="1">
      <alignment horizontal="center" vertical="center" wrapText="1"/>
    </xf>
    <xf numFmtId="0" fontId="2" fillId="0" borderId="0" xfId="0" applyFont="1" applyBorder="1" applyAlignment="1">
      <alignment horizontal="right" vertical="center" readingOrder="2"/>
    </xf>
    <xf numFmtId="0" fontId="6" fillId="4" borderId="3" xfId="0" applyFont="1" applyFill="1" applyBorder="1" applyAlignment="1">
      <alignment horizontal="center" vertical="center" wrapText="1"/>
    </xf>
    <xf numFmtId="0" fontId="2" fillId="0" borderId="0" xfId="0" applyFont="1" applyAlignment="1">
      <alignment horizontal="center" vertical="center" readingOrder="2"/>
    </xf>
    <xf numFmtId="0" fontId="5" fillId="0" borderId="0" xfId="0" applyFont="1" applyBorder="1" applyAlignment="1">
      <alignment vertical="center" wrapText="1" readingOrder="2"/>
    </xf>
    <xf numFmtId="0" fontId="7" fillId="0" borderId="8" xfId="0" applyFont="1" applyFill="1" applyBorder="1" applyAlignment="1">
      <alignment horizontal="right" vertical="center" wrapText="1" readingOrder="2"/>
    </xf>
    <xf numFmtId="0" fontId="2" fillId="0" borderId="0" xfId="0" applyFont="1" applyAlignment="1">
      <alignment horizontal="center" vertical="center" readingOrder="2"/>
    </xf>
    <xf numFmtId="0" fontId="5" fillId="5" borderId="10" xfId="0" applyFont="1" applyFill="1" applyBorder="1" applyAlignment="1">
      <alignment horizontal="center" vertical="center" wrapText="1"/>
    </xf>
    <xf numFmtId="0" fontId="8" fillId="0" borderId="3" xfId="0" applyFont="1" applyFill="1" applyBorder="1" applyAlignment="1">
      <alignment vertical="center" wrapText="1" readingOrder="1"/>
    </xf>
    <xf numFmtId="0" fontId="8" fillId="0" borderId="5" xfId="0" applyFont="1" applyFill="1" applyBorder="1" applyAlignment="1">
      <alignment vertical="center" wrapText="1" readingOrder="1"/>
    </xf>
    <xf numFmtId="0" fontId="8" fillId="0" borderId="6" xfId="0" applyFont="1" applyFill="1" applyBorder="1" applyAlignment="1">
      <alignment vertical="center" wrapText="1" readingOrder="1"/>
    </xf>
    <xf numFmtId="0" fontId="8" fillId="0" borderId="0" xfId="0" applyFont="1" applyFill="1" applyBorder="1" applyAlignment="1">
      <alignment vertical="center" wrapText="1" readingOrder="1"/>
    </xf>
    <xf numFmtId="0" fontId="9" fillId="0" borderId="0" xfId="0" applyFont="1" applyAlignment="1">
      <alignment vertical="center" readingOrder="1"/>
    </xf>
    <xf numFmtId="0" fontId="9" fillId="0" borderId="0" xfId="0" applyFont="1" applyBorder="1" applyAlignment="1">
      <alignment horizontal="center" vertical="center" readingOrder="1"/>
    </xf>
    <xf numFmtId="0" fontId="7" fillId="2" borderId="5" xfId="0" applyFont="1" applyFill="1" applyBorder="1" applyAlignment="1">
      <alignment horizontal="center" vertical="center" wrapText="1" readingOrder="1"/>
    </xf>
    <xf numFmtId="2" fontId="0" fillId="0" borderId="0" xfId="0" applyNumberFormat="1"/>
    <xf numFmtId="2" fontId="0" fillId="0" borderId="0" xfId="0" applyNumberFormat="1" applyBorder="1" applyAlignment="1">
      <alignment horizontal="center" readingOrder="1"/>
    </xf>
    <xf numFmtId="2" fontId="0" fillId="0" borderId="0" xfId="0" applyNumberFormat="1" applyAlignment="1">
      <alignment horizontal="center"/>
    </xf>
    <xf numFmtId="0" fontId="7" fillId="0" borderId="5" xfId="0" applyFont="1" applyFill="1" applyBorder="1" applyAlignment="1">
      <alignment horizontal="right" vertical="center" wrapText="1" readingOrder="2"/>
    </xf>
    <xf numFmtId="0" fontId="7" fillId="0" borderId="12" xfId="0" applyFont="1" applyFill="1" applyBorder="1" applyAlignment="1">
      <alignment horizontal="right" vertical="center" wrapText="1" readingOrder="2"/>
    </xf>
    <xf numFmtId="0" fontId="8" fillId="0" borderId="14" xfId="0" applyFont="1" applyFill="1" applyBorder="1" applyAlignment="1">
      <alignment vertical="center" wrapText="1" readingOrder="1"/>
    </xf>
    <xf numFmtId="0" fontId="8" fillId="0" borderId="12" xfId="0" applyFont="1" applyFill="1" applyBorder="1" applyAlignment="1">
      <alignment vertical="center" wrapText="1" readingOrder="1"/>
    </xf>
    <xf numFmtId="0" fontId="8" fillId="0" borderId="2" xfId="0" applyFont="1" applyFill="1" applyBorder="1" applyAlignment="1">
      <alignment vertical="center" wrapText="1" readingOrder="1"/>
    </xf>
    <xf numFmtId="0" fontId="8" fillId="0" borderId="11" xfId="0" applyFont="1" applyFill="1" applyBorder="1" applyAlignment="1">
      <alignment vertical="center" wrapText="1" readingOrder="1"/>
    </xf>
    <xf numFmtId="0" fontId="8" fillId="0" borderId="14" xfId="0" applyFont="1" applyFill="1" applyBorder="1" applyAlignment="1">
      <alignment horizontal="left" vertical="center" wrapText="1" readingOrder="1"/>
    </xf>
    <xf numFmtId="0" fontId="8" fillId="0" borderId="12" xfId="0" applyFont="1" applyFill="1" applyBorder="1" applyAlignment="1">
      <alignment horizontal="left" vertical="center" wrapText="1" readingOrder="1"/>
    </xf>
    <xf numFmtId="0" fontId="8" fillId="0" borderId="6" xfId="0" applyFont="1" applyFill="1" applyBorder="1" applyAlignment="1">
      <alignment horizontal="left" vertical="center" wrapText="1" readingOrder="1"/>
    </xf>
    <xf numFmtId="0" fontId="8" fillId="0" borderId="2" xfId="0" applyFont="1" applyFill="1" applyBorder="1" applyAlignment="1">
      <alignment horizontal="left" vertical="center" wrapText="1" readingOrder="1"/>
    </xf>
    <xf numFmtId="0" fontId="8" fillId="4" borderId="4" xfId="0" applyFont="1" applyFill="1" applyBorder="1" applyAlignment="1">
      <alignment horizontal="left" vertical="center" wrapText="1" readingOrder="2"/>
    </xf>
    <xf numFmtId="0" fontId="8" fillId="4" borderId="4" xfId="0" applyFont="1" applyFill="1" applyBorder="1" applyAlignment="1">
      <alignment horizontal="left" vertical="center" wrapText="1" readingOrder="1"/>
    </xf>
    <xf numFmtId="0" fontId="8" fillId="2" borderId="0" xfId="0" applyFont="1" applyFill="1" applyBorder="1" applyAlignment="1">
      <alignment horizontal="left" vertical="center" wrapText="1" readingOrder="1"/>
    </xf>
    <xf numFmtId="0" fontId="8" fillId="4" borderId="13" xfId="0" applyFont="1" applyFill="1" applyBorder="1" applyAlignment="1">
      <alignment horizontal="left" vertical="center" wrapText="1" readingOrder="1"/>
    </xf>
    <xf numFmtId="0" fontId="8" fillId="0" borderId="11" xfId="0" applyFont="1" applyFill="1" applyBorder="1" applyAlignment="1">
      <alignment horizontal="left" vertical="center" wrapText="1" readingOrder="1"/>
    </xf>
    <xf numFmtId="0" fontId="8" fillId="0" borderId="0" xfId="0" applyFont="1" applyFill="1" applyBorder="1" applyAlignment="1">
      <alignment horizontal="left" vertical="center" wrapText="1" readingOrder="1"/>
    </xf>
    <xf numFmtId="0" fontId="9" fillId="0" borderId="0" xfId="0" applyFont="1" applyAlignment="1">
      <alignment horizontal="right" vertical="center" readingOrder="1"/>
    </xf>
    <xf numFmtId="0" fontId="8" fillId="0" borderId="3" xfId="0" applyFont="1" applyFill="1" applyBorder="1" applyAlignment="1">
      <alignment horizontal="left" vertical="center" wrapText="1" readingOrder="1"/>
    </xf>
    <xf numFmtId="0" fontId="8" fillId="3" borderId="3" xfId="0" applyFont="1" applyFill="1" applyBorder="1" applyAlignment="1">
      <alignment horizontal="left" vertical="center" wrapText="1" readingOrder="1"/>
    </xf>
    <xf numFmtId="1" fontId="8" fillId="0" borderId="6" xfId="0" applyNumberFormat="1" applyFont="1" applyFill="1" applyBorder="1" applyAlignment="1">
      <alignment vertical="center" wrapText="1" readingOrder="1"/>
    </xf>
    <xf numFmtId="1" fontId="8" fillId="0" borderId="3" xfId="0" applyNumberFormat="1" applyFont="1" applyFill="1" applyBorder="1" applyAlignment="1">
      <alignment vertical="center" wrapText="1" readingOrder="1"/>
    </xf>
    <xf numFmtId="1" fontId="9" fillId="0" borderId="0" xfId="0" applyNumberFormat="1" applyFont="1" applyAlignment="1">
      <alignment vertical="center" readingOrder="1"/>
    </xf>
    <xf numFmtId="1" fontId="8" fillId="4" borderId="7" xfId="0" applyNumberFormat="1" applyFont="1" applyFill="1" applyBorder="1" applyAlignment="1">
      <alignment vertical="center" wrapText="1" readingOrder="1"/>
    </xf>
    <xf numFmtId="0" fontId="8" fillId="0" borderId="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6" fillId="4" borderId="3" xfId="0" applyFont="1" applyFill="1" applyBorder="1" applyAlignment="1">
      <alignment horizontal="right" vertical="center" readingOrder="1"/>
    </xf>
    <xf numFmtId="0" fontId="6" fillId="4" borderId="16" xfId="0" applyFont="1" applyFill="1" applyBorder="1" applyAlignment="1">
      <alignment horizontal="right" vertical="center" readingOrder="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readingOrder="2"/>
    </xf>
    <xf numFmtId="2" fontId="8" fillId="0" borderId="5" xfId="0" applyNumberFormat="1" applyFont="1" applyFill="1" applyBorder="1" applyAlignment="1">
      <alignment horizontal="left" vertical="center" wrapText="1" readingOrder="1"/>
    </xf>
    <xf numFmtId="0" fontId="8" fillId="0" borderId="5" xfId="0" applyFont="1" applyFill="1" applyBorder="1" applyAlignment="1">
      <alignment horizontal="left" vertical="center" wrapText="1" readingOrder="1"/>
    </xf>
    <xf numFmtId="0" fontId="8" fillId="0" borderId="6" xfId="0" applyFont="1" applyFill="1" applyBorder="1" applyAlignment="1">
      <alignment horizontal="left" vertical="center" wrapText="1" readingOrder="2"/>
    </xf>
    <xf numFmtId="0" fontId="8" fillId="4" borderId="7" xfId="0" applyFont="1" applyFill="1" applyBorder="1" applyAlignment="1">
      <alignment horizontal="left" vertical="center" wrapText="1" readingOrder="2"/>
    </xf>
    <xf numFmtId="0" fontId="8" fillId="4" borderId="7" xfId="0" applyFont="1" applyFill="1" applyBorder="1" applyAlignment="1">
      <alignment horizontal="left" vertical="center" wrapText="1" readingOrder="1"/>
    </xf>
    <xf numFmtId="0" fontId="9" fillId="0" borderId="0" xfId="0" applyFont="1" applyAlignment="1">
      <alignment horizontal="right" vertical="center" readingOrder="2"/>
    </xf>
    <xf numFmtId="2" fontId="8" fillId="0" borderId="0" xfId="0" applyNumberFormat="1" applyFont="1" applyFill="1" applyBorder="1" applyAlignment="1">
      <alignment horizontal="left" vertical="center" wrapText="1" readingOrder="1"/>
    </xf>
    <xf numFmtId="0" fontId="0" fillId="0" borderId="0" xfId="0" applyAlignment="1">
      <alignment horizontal="right"/>
    </xf>
    <xf numFmtId="165" fontId="8" fillId="0" borderId="3" xfId="0" applyNumberFormat="1" applyFont="1" applyFill="1" applyBorder="1" applyAlignment="1">
      <alignment vertical="center" wrapText="1" readingOrder="2"/>
    </xf>
    <xf numFmtId="165" fontId="8" fillId="4" borderId="4" xfId="0" applyNumberFormat="1" applyFont="1" applyFill="1" applyBorder="1" applyAlignment="1">
      <alignment vertical="center" wrapText="1" readingOrder="2"/>
    </xf>
    <xf numFmtId="165" fontId="9" fillId="0" borderId="0" xfId="0" applyNumberFormat="1" applyFont="1" applyAlignment="1">
      <alignment vertical="center" readingOrder="2"/>
    </xf>
    <xf numFmtId="165" fontId="8" fillId="4" borderId="7" xfId="0" applyNumberFormat="1" applyFont="1" applyFill="1" applyBorder="1" applyAlignment="1">
      <alignment horizontal="center" vertical="center" wrapText="1" readingOrder="1"/>
    </xf>
    <xf numFmtId="165" fontId="8" fillId="0" borderId="3" xfId="0" applyNumberFormat="1" applyFont="1" applyFill="1" applyBorder="1" applyAlignment="1">
      <alignment horizontal="left" vertical="center" wrapText="1" readingOrder="1"/>
    </xf>
    <xf numFmtId="165" fontId="8" fillId="0" borderId="3" xfId="0" applyNumberFormat="1" applyFont="1" applyFill="1" applyBorder="1" applyAlignment="1">
      <alignment horizontal="left" vertical="center" wrapText="1" readingOrder="2"/>
    </xf>
    <xf numFmtId="165" fontId="8" fillId="3" borderId="3" xfId="0" applyNumberFormat="1" applyFont="1" applyFill="1" applyBorder="1" applyAlignment="1">
      <alignment horizontal="left" vertical="center" wrapText="1" readingOrder="1"/>
    </xf>
    <xf numFmtId="165" fontId="8" fillId="0" borderId="2" xfId="0" applyNumberFormat="1" applyFont="1" applyFill="1" applyBorder="1" applyAlignment="1">
      <alignment horizontal="left" vertical="center" wrapText="1" readingOrder="1"/>
    </xf>
    <xf numFmtId="165" fontId="8" fillId="0" borderId="6" xfId="0" applyNumberFormat="1" applyFont="1" applyFill="1" applyBorder="1" applyAlignment="1">
      <alignment horizontal="left" vertical="center" wrapText="1" readingOrder="1"/>
    </xf>
    <xf numFmtId="165" fontId="8" fillId="0" borderId="6" xfId="0" applyNumberFormat="1" applyFont="1" applyFill="1" applyBorder="1" applyAlignment="1">
      <alignment horizontal="left" vertical="center" wrapText="1" readingOrder="2"/>
    </xf>
    <xf numFmtId="165" fontId="8" fillId="0" borderId="0" xfId="0" applyNumberFormat="1" applyFont="1" applyFill="1" applyBorder="1" applyAlignment="1">
      <alignment horizontal="left" vertical="center" wrapText="1" readingOrder="1"/>
    </xf>
    <xf numFmtId="165" fontId="9" fillId="0" borderId="0" xfId="0" applyNumberFormat="1" applyFont="1" applyAlignment="1">
      <alignment horizontal="left" vertical="center" readingOrder="2"/>
    </xf>
    <xf numFmtId="165" fontId="8" fillId="4" borderId="7" xfId="0" applyNumberFormat="1" applyFont="1" applyFill="1" applyBorder="1" applyAlignment="1">
      <alignment horizontal="left" vertical="center" wrapText="1" readingOrder="1"/>
    </xf>
    <xf numFmtId="165" fontId="9" fillId="0" borderId="0" xfId="0" applyNumberFormat="1" applyFont="1" applyAlignment="1">
      <alignment horizontal="right" vertical="center" readingOrder="1"/>
    </xf>
    <xf numFmtId="165" fontId="9" fillId="0" borderId="0" xfId="0" applyNumberFormat="1" applyFont="1" applyAlignment="1">
      <alignment horizontal="right" vertical="center" readingOrder="2"/>
    </xf>
    <xf numFmtId="165" fontId="8" fillId="4" borderId="7" xfId="0" applyNumberFormat="1" applyFont="1" applyFill="1" applyBorder="1" applyAlignment="1">
      <alignment vertical="center" wrapText="1" readingOrder="1"/>
    </xf>
    <xf numFmtId="165" fontId="8" fillId="4" borderId="7" xfId="0" applyNumberFormat="1" applyFont="1" applyFill="1" applyBorder="1" applyAlignment="1">
      <alignment vertical="center" wrapText="1" readingOrder="2"/>
    </xf>
    <xf numFmtId="165" fontId="9" fillId="0" borderId="0" xfId="0" applyNumberFormat="1" applyFont="1" applyAlignment="1">
      <alignment vertical="center"/>
    </xf>
    <xf numFmtId="165" fontId="8" fillId="4" borderId="7" xfId="0" applyNumberFormat="1" applyFont="1" applyFill="1" applyBorder="1" applyAlignment="1">
      <alignment horizontal="left" vertical="center" wrapText="1" readingOrder="2"/>
    </xf>
    <xf numFmtId="0" fontId="8" fillId="0" borderId="11" xfId="0" applyFont="1" applyFill="1" applyBorder="1" applyAlignment="1">
      <alignment horizontal="left" vertical="center" wrapText="1"/>
    </xf>
    <xf numFmtId="2" fontId="8" fillId="0" borderId="5" xfId="0" applyNumberFormat="1" applyFont="1" applyFill="1" applyBorder="1" applyAlignment="1">
      <alignment horizontal="left" vertical="center" wrapText="1"/>
    </xf>
    <xf numFmtId="165" fontId="8" fillId="0" borderId="5" xfId="0" applyNumberFormat="1" applyFont="1" applyFill="1" applyBorder="1" applyAlignment="1">
      <alignment horizontal="left" vertical="center" wrapText="1"/>
    </xf>
    <xf numFmtId="2" fontId="8" fillId="0" borderId="12" xfId="0" applyNumberFormat="1" applyFont="1" applyFill="1" applyBorder="1" applyAlignment="1">
      <alignment horizontal="left" vertical="center" wrapText="1"/>
    </xf>
    <xf numFmtId="165" fontId="8" fillId="0" borderId="12" xfId="0" applyNumberFormat="1" applyFont="1" applyFill="1" applyBorder="1" applyAlignment="1">
      <alignment horizontal="left" vertical="center" wrapText="1"/>
    </xf>
    <xf numFmtId="2" fontId="8" fillId="4" borderId="13" xfId="0" applyNumberFormat="1" applyFont="1" applyFill="1" applyBorder="1" applyAlignment="1">
      <alignment horizontal="left" vertical="center" wrapText="1" readingOrder="1"/>
    </xf>
    <xf numFmtId="2" fontId="6" fillId="4" borderId="3" xfId="0" applyNumberFormat="1" applyFont="1" applyFill="1" applyBorder="1" applyAlignment="1">
      <alignment horizontal="right" vertical="center" readingOrder="1"/>
    </xf>
    <xf numFmtId="2" fontId="6" fillId="4" borderId="16" xfId="0" applyNumberFormat="1" applyFont="1" applyFill="1" applyBorder="1" applyAlignment="1">
      <alignment horizontal="right" vertical="center" readingOrder="1"/>
    </xf>
    <xf numFmtId="2" fontId="6" fillId="4" borderId="16" xfId="0" applyNumberFormat="1" applyFont="1" applyFill="1" applyBorder="1" applyAlignment="1">
      <alignment vertical="center" readingOrder="1"/>
    </xf>
    <xf numFmtId="165" fontId="8" fillId="4" borderId="13" xfId="0" applyNumberFormat="1" applyFont="1" applyFill="1" applyBorder="1" applyAlignment="1">
      <alignment vertical="center" wrapText="1" readingOrder="1"/>
    </xf>
    <xf numFmtId="165" fontId="6" fillId="4" borderId="3" xfId="0" applyNumberFormat="1" applyFont="1" applyFill="1" applyBorder="1" applyAlignment="1">
      <alignment vertical="center" readingOrder="1"/>
    </xf>
    <xf numFmtId="165" fontId="8" fillId="0" borderId="5" xfId="0" applyNumberFormat="1" applyFont="1" applyFill="1" applyBorder="1" applyAlignment="1">
      <alignment vertical="center" wrapText="1" readingOrder="1"/>
    </xf>
    <xf numFmtId="2" fontId="8" fillId="0" borderId="12" xfId="0" applyNumberFormat="1" applyFont="1" applyFill="1" applyBorder="1" applyAlignment="1">
      <alignment horizontal="left" vertical="center" wrapText="1" readingOrder="1"/>
    </xf>
    <xf numFmtId="165" fontId="8" fillId="0" borderId="12" xfId="0" applyNumberFormat="1" applyFont="1" applyFill="1" applyBorder="1" applyAlignment="1">
      <alignment vertical="center" wrapText="1" readingOrder="1"/>
    </xf>
    <xf numFmtId="165" fontId="8" fillId="0" borderId="6" xfId="0" applyNumberFormat="1" applyFont="1" applyFill="1" applyBorder="1" applyAlignment="1">
      <alignment vertical="center" wrapText="1" readingOrder="1"/>
    </xf>
    <xf numFmtId="165" fontId="8" fillId="0" borderId="0" xfId="0" applyNumberFormat="1" applyFont="1" applyFill="1" applyBorder="1" applyAlignment="1">
      <alignment vertical="center" wrapText="1" readingOrder="1"/>
    </xf>
    <xf numFmtId="0" fontId="8" fillId="0" borderId="16" xfId="0" applyFont="1" applyFill="1" applyBorder="1" applyAlignment="1">
      <alignment horizontal="left" vertical="center" wrapText="1" readingOrder="1"/>
    </xf>
    <xf numFmtId="2" fontId="8" fillId="0" borderId="16" xfId="0" applyNumberFormat="1" applyFont="1" applyFill="1" applyBorder="1" applyAlignment="1">
      <alignment horizontal="left" vertical="center" wrapText="1" readingOrder="1"/>
    </xf>
    <xf numFmtId="165" fontId="8" fillId="0" borderId="16" xfId="0" applyNumberFormat="1" applyFont="1" applyFill="1" applyBorder="1" applyAlignment="1">
      <alignment vertical="center" wrapText="1" readingOrder="1"/>
    </xf>
    <xf numFmtId="0" fontId="8" fillId="0" borderId="2" xfId="0" applyFont="1" applyFill="1" applyBorder="1" applyAlignment="1">
      <alignment horizontal="left" vertical="center" wrapText="1" readingOrder="2"/>
    </xf>
    <xf numFmtId="0" fontId="18" fillId="0" borderId="0" xfId="0" applyFont="1" applyAlignment="1">
      <alignment horizontal="left"/>
    </xf>
    <xf numFmtId="0" fontId="18" fillId="0" borderId="2" xfId="0" applyFont="1" applyBorder="1" applyAlignment="1">
      <alignment horizontal="left"/>
    </xf>
    <xf numFmtId="165" fontId="8" fillId="0" borderId="2" xfId="0" applyNumberFormat="1" applyFont="1" applyFill="1" applyBorder="1" applyAlignment="1">
      <alignment vertical="center" wrapText="1" readingOrder="2"/>
    </xf>
    <xf numFmtId="165" fontId="8" fillId="0" borderId="2" xfId="0" applyNumberFormat="1" applyFont="1" applyFill="1" applyBorder="1" applyAlignment="1">
      <alignment horizontal="left" vertical="center" wrapText="1" readingOrder="2"/>
    </xf>
    <xf numFmtId="165" fontId="0" fillId="0" borderId="0" xfId="0" applyNumberFormat="1"/>
    <xf numFmtId="165" fontId="8" fillId="0" borderId="0" xfId="0" applyNumberFormat="1" applyFont="1" applyFill="1" applyBorder="1" applyAlignment="1">
      <alignment vertical="center" wrapText="1" readingOrder="2"/>
    </xf>
    <xf numFmtId="165" fontId="9" fillId="0" borderId="3" xfId="0" applyNumberFormat="1" applyFont="1" applyBorder="1" applyAlignment="1">
      <alignment vertical="center"/>
    </xf>
    <xf numFmtId="165" fontId="8" fillId="6" borderId="12" xfId="0" applyNumberFormat="1" applyFont="1" applyFill="1" applyBorder="1" applyAlignment="1">
      <alignment horizontal="left" vertical="center" wrapText="1"/>
    </xf>
    <xf numFmtId="0" fontId="7" fillId="0" borderId="0" xfId="0" applyFont="1" applyFill="1" applyBorder="1" applyAlignment="1">
      <alignment horizontal="right" vertical="center" wrapText="1" readingOrder="2"/>
    </xf>
    <xf numFmtId="0" fontId="10" fillId="0" borderId="0" xfId="8"/>
    <xf numFmtId="0" fontId="5" fillId="5" borderId="10" xfId="8" applyFont="1" applyFill="1" applyBorder="1" applyAlignment="1">
      <alignment vertical="center" wrapText="1"/>
    </xf>
    <xf numFmtId="0" fontId="5" fillId="5" borderId="9" xfId="8" applyFont="1" applyFill="1" applyBorder="1" applyAlignment="1">
      <alignment horizontal="right" vertical="center" wrapText="1"/>
    </xf>
    <xf numFmtId="0" fontId="6" fillId="5" borderId="9" xfId="8" applyFont="1" applyFill="1" applyBorder="1" applyAlignment="1">
      <alignment vertical="center" wrapText="1"/>
    </xf>
    <xf numFmtId="0" fontId="7" fillId="0" borderId="14" xfId="8" applyFont="1" applyFill="1" applyBorder="1" applyAlignment="1">
      <alignment horizontal="right" vertical="center" wrapText="1" readingOrder="2"/>
    </xf>
    <xf numFmtId="0" fontId="10" fillId="0" borderId="0" xfId="8" applyBorder="1" applyAlignment="1">
      <alignment horizontal="right" readingOrder="2"/>
    </xf>
    <xf numFmtId="0" fontId="5" fillId="0" borderId="0" xfId="8" applyFont="1" applyAlignment="1">
      <alignment horizontal="right" vertical="center"/>
    </xf>
    <xf numFmtId="0" fontId="10" fillId="0" borderId="0" xfId="8" applyAlignment="1">
      <alignment horizontal="right" readingOrder="2"/>
    </xf>
    <xf numFmtId="0" fontId="10" fillId="0" borderId="8" xfId="8" applyBorder="1"/>
    <xf numFmtId="0" fontId="7" fillId="4" borderId="13" xfId="8" applyFont="1" applyFill="1" applyBorder="1" applyAlignment="1">
      <alignment horizontal="right" vertical="center" wrapText="1" readingOrder="2"/>
    </xf>
    <xf numFmtId="0" fontId="7" fillId="4" borderId="3" xfId="8" applyFont="1" applyFill="1" applyBorder="1" applyAlignment="1">
      <alignment horizontal="right" vertical="center" wrapText="1" readingOrder="2"/>
    </xf>
    <xf numFmtId="0" fontId="11" fillId="4" borderId="16" xfId="8" applyFont="1" applyFill="1" applyBorder="1" applyAlignment="1">
      <alignment horizontal="right" vertical="center" readingOrder="2"/>
    </xf>
    <xf numFmtId="0" fontId="8" fillId="0" borderId="14" xfId="8" applyFont="1" applyFill="1" applyBorder="1" applyAlignment="1">
      <alignment vertical="center" wrapText="1"/>
    </xf>
    <xf numFmtId="0" fontId="7" fillId="0" borderId="5" xfId="8" applyFont="1" applyFill="1" applyBorder="1" applyAlignment="1">
      <alignment horizontal="right" vertical="center" wrapText="1" readingOrder="2"/>
    </xf>
    <xf numFmtId="0" fontId="8" fillId="0" borderId="5" xfId="8" applyFont="1" applyFill="1" applyBorder="1" applyAlignment="1">
      <alignment vertical="center" wrapText="1"/>
    </xf>
    <xf numFmtId="0" fontId="7" fillId="0" borderId="12" xfId="8" applyFont="1" applyFill="1" applyBorder="1" applyAlignment="1">
      <alignment horizontal="right" vertical="center" wrapText="1" readingOrder="2"/>
    </xf>
    <xf numFmtId="0" fontId="8" fillId="0" borderId="12" xfId="8" applyFont="1" applyFill="1" applyBorder="1" applyAlignment="1">
      <alignment vertical="center" wrapText="1"/>
    </xf>
    <xf numFmtId="0" fontId="8" fillId="0" borderId="0" xfId="8" applyFont="1" applyFill="1" applyBorder="1" applyAlignment="1">
      <alignment vertical="center" wrapText="1"/>
    </xf>
    <xf numFmtId="0" fontId="8" fillId="0" borderId="5" xfId="8" applyFont="1" applyFill="1" applyBorder="1" applyAlignment="1">
      <alignment vertical="center" wrapText="1" readingOrder="1"/>
    </xf>
    <xf numFmtId="0" fontId="8" fillId="0" borderId="12" xfId="8" applyFont="1" applyFill="1" applyBorder="1" applyAlignment="1">
      <alignment vertical="center" wrapText="1" readingOrder="1"/>
    </xf>
    <xf numFmtId="0" fontId="8" fillId="0" borderId="0" xfId="8" applyFont="1" applyFill="1" applyBorder="1" applyAlignment="1">
      <alignment vertical="center" wrapText="1" readingOrder="1"/>
    </xf>
    <xf numFmtId="0" fontId="8" fillId="4" borderId="13" xfId="8" applyFont="1" applyFill="1" applyBorder="1" applyAlignment="1">
      <alignment vertical="center" wrapText="1" readingOrder="1"/>
    </xf>
    <xf numFmtId="0" fontId="9" fillId="4" borderId="3" xfId="8" applyFont="1" applyFill="1" applyBorder="1" applyAlignment="1">
      <alignment vertical="center" readingOrder="1"/>
    </xf>
    <xf numFmtId="0" fontId="9" fillId="4" borderId="16" xfId="8" applyFont="1" applyFill="1" applyBorder="1" applyAlignment="1">
      <alignment vertical="center" readingOrder="1"/>
    </xf>
    <xf numFmtId="0" fontId="7" fillId="0" borderId="0" xfId="8" applyFont="1" applyFill="1" applyBorder="1" applyAlignment="1">
      <alignment horizontal="right" vertical="center" wrapText="1" readingOrder="2"/>
    </xf>
    <xf numFmtId="0" fontId="7" fillId="0" borderId="16" xfId="8" applyFont="1" applyFill="1" applyBorder="1" applyAlignment="1">
      <alignment horizontal="right" vertical="center" wrapText="1" readingOrder="2"/>
    </xf>
    <xf numFmtId="0" fontId="8" fillId="0" borderId="16" xfId="8" applyFont="1" applyFill="1" applyBorder="1" applyAlignment="1">
      <alignment vertical="center" wrapText="1" readingOrder="1"/>
    </xf>
    <xf numFmtId="165" fontId="8" fillId="0" borderId="5" xfId="8" applyNumberFormat="1" applyFont="1" applyFill="1" applyBorder="1" applyAlignment="1">
      <alignment vertical="center" wrapText="1" readingOrder="1"/>
    </xf>
    <xf numFmtId="165" fontId="8" fillId="0" borderId="12" xfId="8" applyNumberFormat="1" applyFont="1" applyFill="1" applyBorder="1" applyAlignment="1">
      <alignment vertical="center" wrapText="1" readingOrder="1"/>
    </xf>
    <xf numFmtId="165" fontId="8" fillId="0" borderId="0" xfId="8" applyNumberFormat="1" applyFont="1" applyFill="1" applyBorder="1" applyAlignment="1">
      <alignment vertical="center" wrapText="1" readingOrder="1"/>
    </xf>
    <xf numFmtId="165" fontId="8" fillId="0" borderId="16" xfId="8" applyNumberFormat="1" applyFont="1" applyFill="1" applyBorder="1" applyAlignment="1">
      <alignment vertical="center" wrapText="1" readingOrder="1"/>
    </xf>
    <xf numFmtId="165" fontId="8" fillId="4" borderId="13" xfId="8" applyNumberFormat="1" applyFont="1" applyFill="1" applyBorder="1" applyAlignment="1">
      <alignment vertical="center" wrapText="1" readingOrder="1"/>
    </xf>
    <xf numFmtId="165" fontId="9" fillId="4" borderId="3" xfId="8" applyNumberFormat="1" applyFont="1" applyFill="1" applyBorder="1" applyAlignment="1">
      <alignment vertical="center" readingOrder="1"/>
    </xf>
    <xf numFmtId="165" fontId="9" fillId="4" borderId="16" xfId="8" applyNumberFormat="1" applyFont="1" applyFill="1" applyBorder="1" applyAlignment="1">
      <alignment vertical="center" readingOrder="1"/>
    </xf>
    <xf numFmtId="0" fontId="7" fillId="0" borderId="0" xfId="0" applyFont="1" applyFill="1" applyBorder="1" applyAlignment="1">
      <alignment horizontal="right" vertical="center" wrapText="1" readingOrder="2"/>
    </xf>
    <xf numFmtId="0" fontId="7" fillId="0" borderId="0" xfId="8" applyFont="1" applyFill="1" applyBorder="1" applyAlignment="1">
      <alignment horizontal="right" vertical="center" wrapText="1" readingOrder="2"/>
    </xf>
    <xf numFmtId="0" fontId="7" fillId="2" borderId="7" xfId="0" applyFont="1" applyFill="1" applyBorder="1" applyAlignment="1">
      <alignment horizontal="right" vertical="center" wrapText="1"/>
    </xf>
    <xf numFmtId="0" fontId="8" fillId="4" borderId="7" xfId="0" applyFont="1" applyFill="1" applyBorder="1" applyAlignment="1">
      <alignment vertical="center" wrapText="1" readingOrder="2"/>
    </xf>
    <xf numFmtId="0" fontId="7" fillId="0" borderId="10" xfId="0" applyFont="1" applyFill="1" applyBorder="1" applyAlignment="1">
      <alignment horizontal="right" vertical="center" wrapText="1" readingOrder="2"/>
    </xf>
    <xf numFmtId="0" fontId="8" fillId="0" borderId="10" xfId="0" applyFont="1" applyFill="1" applyBorder="1" applyAlignment="1">
      <alignment horizontal="left" vertical="center" wrapText="1" readingOrder="1"/>
    </xf>
    <xf numFmtId="0" fontId="0" fillId="0" borderId="10" xfId="0" applyBorder="1"/>
    <xf numFmtId="0" fontId="7" fillId="0" borderId="16" xfId="0" applyFont="1" applyFill="1" applyBorder="1" applyAlignment="1">
      <alignment horizontal="right" vertical="center" wrapText="1" readingOrder="2"/>
    </xf>
    <xf numFmtId="0" fontId="0" fillId="0" borderId="16" xfId="0" applyBorder="1"/>
    <xf numFmtId="0" fontId="0" fillId="0" borderId="7" xfId="0" applyBorder="1"/>
    <xf numFmtId="0" fontId="7" fillId="0" borderId="13" xfId="0" applyFont="1" applyFill="1" applyBorder="1" applyAlignment="1">
      <alignment horizontal="right" vertical="center" wrapText="1" readingOrder="2"/>
    </xf>
    <xf numFmtId="0" fontId="8" fillId="0" borderId="13" xfId="0" applyFont="1" applyFill="1" applyBorder="1" applyAlignment="1">
      <alignment horizontal="left" vertical="center" wrapText="1" readingOrder="1"/>
    </xf>
    <xf numFmtId="0" fontId="9" fillId="0" borderId="8" xfId="0" applyFont="1" applyBorder="1" applyAlignment="1">
      <alignment vertical="center" readingOrder="2"/>
    </xf>
    <xf numFmtId="0" fontId="8" fillId="2" borderId="7" xfId="0" applyFont="1" applyFill="1" applyBorder="1" applyAlignment="1">
      <alignment horizontal="left" vertical="center" wrapText="1"/>
    </xf>
    <xf numFmtId="1" fontId="8" fillId="2" borderId="7" xfId="0" applyNumberFormat="1" applyFont="1" applyFill="1" applyBorder="1" applyAlignment="1">
      <alignment horizontal="left" vertical="center" wrapText="1"/>
    </xf>
    <xf numFmtId="0" fontId="8" fillId="2" borderId="7" xfId="0" applyFont="1" applyFill="1" applyBorder="1" applyAlignment="1">
      <alignment vertical="center" wrapText="1" readingOrder="1"/>
    </xf>
    <xf numFmtId="0" fontId="8" fillId="2" borderId="7" xfId="0" applyFont="1" applyFill="1" applyBorder="1" applyAlignment="1">
      <alignment horizontal="left" vertical="center" wrapText="1" readingOrder="1"/>
    </xf>
    <xf numFmtId="0" fontId="7" fillId="2" borderId="9" xfId="0" applyFont="1" applyFill="1" applyBorder="1" applyAlignment="1">
      <alignment horizontal="right" vertical="center" wrapText="1"/>
    </xf>
    <xf numFmtId="165" fontId="8" fillId="2" borderId="7" xfId="0" applyNumberFormat="1" applyFont="1" applyFill="1" applyBorder="1" applyAlignment="1">
      <alignment horizontal="left" vertical="center" wrapText="1" readingOrder="1"/>
    </xf>
    <xf numFmtId="165" fontId="8" fillId="0" borderId="7" xfId="0" applyNumberFormat="1" applyFont="1" applyFill="1" applyBorder="1" applyAlignment="1">
      <alignment horizontal="left" vertical="center" wrapText="1" readingOrder="1"/>
    </xf>
    <xf numFmtId="165" fontId="8" fillId="0" borderId="7" xfId="0" applyNumberFormat="1" applyFont="1" applyFill="1" applyBorder="1" applyAlignment="1">
      <alignment horizontal="left" vertical="center" wrapText="1" readingOrder="2"/>
    </xf>
    <xf numFmtId="0" fontId="8" fillId="0" borderId="7" xfId="0" applyFont="1" applyFill="1" applyBorder="1" applyAlignment="1">
      <alignment horizontal="left" vertical="center" wrapText="1" readingOrder="1"/>
    </xf>
    <xf numFmtId="0" fontId="8" fillId="0" borderId="7" xfId="0" applyFont="1" applyFill="1" applyBorder="1" applyAlignment="1">
      <alignment horizontal="left" vertical="center" wrapText="1" readingOrder="2"/>
    </xf>
    <xf numFmtId="165" fontId="9" fillId="0" borderId="7" xfId="0" applyNumberFormat="1" applyFont="1" applyBorder="1" applyAlignment="1">
      <alignment horizontal="right" vertical="center"/>
    </xf>
    <xf numFmtId="165" fontId="8" fillId="0" borderId="7" xfId="0" applyNumberFormat="1" applyFont="1" applyFill="1" applyBorder="1" applyAlignment="1">
      <alignment horizontal="right" vertical="center" wrapText="1" readingOrder="2"/>
    </xf>
    <xf numFmtId="165" fontId="9" fillId="0" borderId="7" xfId="0" applyNumberFormat="1" applyFont="1" applyBorder="1" applyAlignment="1">
      <alignment vertical="center"/>
    </xf>
    <xf numFmtId="165" fontId="8" fillId="0" borderId="7" xfId="0" applyNumberFormat="1" applyFont="1" applyFill="1" applyBorder="1" applyAlignment="1">
      <alignment vertical="center" wrapText="1" readingOrder="2"/>
    </xf>
    <xf numFmtId="2" fontId="8" fillId="0" borderId="0" xfId="0" applyNumberFormat="1" applyFont="1" applyFill="1" applyBorder="1" applyAlignment="1">
      <alignment horizontal="center" vertical="center" wrapText="1" readingOrder="1"/>
    </xf>
    <xf numFmtId="2" fontId="7" fillId="0" borderId="0" xfId="0" applyNumberFormat="1" applyFont="1" applyFill="1" applyBorder="1" applyAlignment="1">
      <alignment horizontal="center" vertical="center" wrapText="1" readingOrder="1"/>
    </xf>
    <xf numFmtId="165" fontId="8" fillId="0" borderId="10" xfId="0" applyNumberFormat="1" applyFont="1" applyFill="1" applyBorder="1" applyAlignment="1">
      <alignment horizontal="left" vertical="center" wrapText="1" readingOrder="1"/>
    </xf>
    <xf numFmtId="165" fontId="8" fillId="2" borderId="10" xfId="0" applyNumberFormat="1" applyFont="1" applyFill="1" applyBorder="1" applyAlignment="1">
      <alignment horizontal="left" vertical="center" wrapText="1" readingOrder="1"/>
    </xf>
    <xf numFmtId="0" fontId="7" fillId="0" borderId="2" xfId="8" applyFont="1" applyFill="1" applyBorder="1" applyAlignment="1">
      <alignment horizontal="right" vertical="center" wrapText="1" readingOrder="2"/>
    </xf>
    <xf numFmtId="0" fontId="8" fillId="0" borderId="2" xfId="8" applyFont="1" applyFill="1" applyBorder="1" applyAlignment="1">
      <alignment vertical="center" wrapText="1" readingOrder="1"/>
    </xf>
    <xf numFmtId="165" fontId="8" fillId="0" borderId="2" xfId="8" applyNumberFormat="1" applyFont="1" applyFill="1" applyBorder="1" applyAlignment="1">
      <alignment vertical="center" wrapText="1" readingOrder="1"/>
    </xf>
    <xf numFmtId="0" fontId="7" fillId="0" borderId="10" xfId="8" applyFont="1" applyFill="1" applyBorder="1" applyAlignment="1">
      <alignment horizontal="right" vertical="center" wrapText="1" readingOrder="2"/>
    </xf>
    <xf numFmtId="0" fontId="8" fillId="0" borderId="10" xfId="8" applyFont="1" applyFill="1" applyBorder="1" applyAlignment="1">
      <alignment vertical="center" wrapText="1" readingOrder="1"/>
    </xf>
    <xf numFmtId="165" fontId="8" fillId="0" borderId="10" xfId="8" applyNumberFormat="1" applyFont="1" applyFill="1" applyBorder="1" applyAlignment="1">
      <alignment vertical="center" wrapText="1" readingOrder="1"/>
    </xf>
    <xf numFmtId="0" fontId="8" fillId="4" borderId="7" xfId="8" applyFont="1" applyFill="1" applyBorder="1" applyAlignment="1">
      <alignment vertical="center" wrapText="1" readingOrder="2"/>
    </xf>
    <xf numFmtId="0" fontId="8" fillId="4" borderId="7" xfId="8" applyFont="1" applyFill="1" applyBorder="1" applyAlignment="1">
      <alignment vertical="center" wrapText="1" readingOrder="1"/>
    </xf>
    <xf numFmtId="165" fontId="8" fillId="4" borderId="7" xfId="8" applyNumberFormat="1" applyFont="1" applyFill="1" applyBorder="1" applyAlignment="1">
      <alignment vertical="center" wrapText="1" readingOrder="2"/>
    </xf>
    <xf numFmtId="165" fontId="8" fillId="2" borderId="7" xfId="0" applyNumberFormat="1" applyFont="1" applyFill="1" applyBorder="1" applyAlignment="1">
      <alignment horizontal="left" vertical="center" wrapText="1"/>
    </xf>
    <xf numFmtId="165" fontId="8" fillId="0" borderId="3" xfId="0" applyNumberFormat="1" applyFont="1" applyFill="1" applyBorder="1" applyAlignment="1">
      <alignment vertical="center" wrapText="1" readingOrder="1"/>
    </xf>
    <xf numFmtId="165" fontId="9" fillId="0" borderId="0" xfId="0" applyNumberFormat="1" applyFont="1" applyAlignment="1">
      <alignment vertical="center" readingOrder="1"/>
    </xf>
    <xf numFmtId="165" fontId="8" fillId="0" borderId="3" xfId="0" applyNumberFormat="1" applyFont="1" applyFill="1" applyBorder="1" applyAlignment="1">
      <alignment horizontal="left" vertical="center" wrapText="1"/>
    </xf>
    <xf numFmtId="165" fontId="8" fillId="0" borderId="2" xfId="0" applyNumberFormat="1" applyFont="1" applyFill="1" applyBorder="1" applyAlignment="1">
      <alignment horizontal="left" vertical="center" wrapText="1"/>
    </xf>
    <xf numFmtId="166" fontId="8" fillId="4" borderId="7" xfId="13" applyNumberFormat="1" applyFont="1" applyFill="1" applyBorder="1" applyAlignment="1">
      <alignment vertical="center" wrapText="1" readingOrder="1"/>
    </xf>
    <xf numFmtId="165" fontId="8" fillId="0" borderId="5" xfId="8" applyNumberFormat="1" applyFont="1" applyFill="1" applyBorder="1" applyAlignment="1">
      <alignment vertical="center" wrapText="1"/>
    </xf>
    <xf numFmtId="165" fontId="8" fillId="0" borderId="12" xfId="8" applyNumberFormat="1" applyFont="1" applyFill="1" applyBorder="1" applyAlignment="1">
      <alignment vertical="center" wrapText="1"/>
    </xf>
    <xf numFmtId="165" fontId="8" fillId="0" borderId="3" xfId="8" applyNumberFormat="1" applyFont="1" applyFill="1" applyBorder="1" applyAlignment="1">
      <alignment vertical="center" wrapText="1"/>
    </xf>
    <xf numFmtId="165" fontId="8" fillId="0" borderId="14" xfId="8" applyNumberFormat="1" applyFont="1" applyFill="1" applyBorder="1" applyAlignment="1">
      <alignment vertical="center" wrapText="1"/>
    </xf>
    <xf numFmtId="165" fontId="8" fillId="0" borderId="13" xfId="8" applyNumberFormat="1" applyFont="1" applyFill="1" applyBorder="1" applyAlignment="1">
      <alignment vertical="center" wrapText="1" readingOrder="1"/>
    </xf>
    <xf numFmtId="0" fontId="9" fillId="4" borderId="3" xfId="0" applyFont="1" applyFill="1" applyBorder="1" applyAlignment="1">
      <alignment horizontal="right" vertical="center" readingOrder="1"/>
    </xf>
    <xf numFmtId="0" fontId="9" fillId="4" borderId="16" xfId="0" applyFont="1" applyFill="1" applyBorder="1" applyAlignment="1">
      <alignment horizontal="right" vertical="center" readingOrder="1"/>
    </xf>
    <xf numFmtId="3" fontId="8" fillId="0" borderId="3" xfId="0" applyNumberFormat="1" applyFont="1" applyFill="1" applyBorder="1" applyAlignment="1">
      <alignment vertical="center" wrapText="1" readingOrder="1"/>
    </xf>
    <xf numFmtId="3" fontId="8" fillId="3" borderId="3" xfId="0" applyNumberFormat="1" applyFont="1" applyFill="1" applyBorder="1" applyAlignment="1">
      <alignment vertical="center" wrapText="1" readingOrder="1"/>
    </xf>
    <xf numFmtId="3" fontId="8" fillId="0" borderId="2" xfId="0" applyNumberFormat="1" applyFont="1" applyFill="1" applyBorder="1" applyAlignment="1">
      <alignment vertical="center" wrapText="1" readingOrder="1"/>
    </xf>
    <xf numFmtId="3" fontId="8" fillId="0" borderId="7" xfId="0" applyNumberFormat="1" applyFont="1" applyFill="1" applyBorder="1" applyAlignment="1">
      <alignment vertical="center" wrapText="1" readingOrder="1"/>
    </xf>
    <xf numFmtId="3" fontId="8" fillId="4" borderId="7" xfId="0" applyNumberFormat="1" applyFont="1" applyFill="1" applyBorder="1" applyAlignment="1">
      <alignment vertical="center" wrapText="1" readingOrder="1"/>
    </xf>
    <xf numFmtId="3" fontId="8" fillId="0" borderId="6" xfId="0" applyNumberFormat="1" applyFont="1" applyFill="1" applyBorder="1" applyAlignment="1">
      <alignment vertical="center" wrapText="1" readingOrder="1"/>
    </xf>
    <xf numFmtId="3" fontId="8" fillId="0" borderId="0" xfId="0" applyNumberFormat="1" applyFont="1" applyFill="1" applyBorder="1" applyAlignment="1">
      <alignment vertical="center" wrapText="1" readingOrder="1"/>
    </xf>
    <xf numFmtId="3" fontId="9" fillId="0" borderId="0" xfId="0" applyNumberFormat="1" applyFont="1" applyAlignment="1">
      <alignment vertical="center" readingOrder="1"/>
    </xf>
    <xf numFmtId="167" fontId="8" fillId="0" borderId="7" xfId="0" applyNumberFormat="1" applyFont="1" applyFill="1" applyBorder="1" applyAlignment="1">
      <alignment horizontal="left" vertical="center" wrapText="1" readingOrder="1"/>
    </xf>
    <xf numFmtId="167" fontId="8" fillId="4" borderId="7" xfId="0" applyNumberFormat="1" applyFont="1" applyFill="1" applyBorder="1" applyAlignment="1">
      <alignment horizontal="left" vertical="center" wrapText="1" readingOrder="1"/>
    </xf>
    <xf numFmtId="3" fontId="8" fillId="0" borderId="3" xfId="0" applyNumberFormat="1" applyFont="1" applyFill="1" applyBorder="1" applyAlignment="1">
      <alignment horizontal="left" vertical="center" wrapText="1" readingOrder="1"/>
    </xf>
    <xf numFmtId="3" fontId="8" fillId="0" borderId="3" xfId="0" applyNumberFormat="1" applyFont="1" applyFill="1" applyBorder="1" applyAlignment="1">
      <alignment horizontal="left" vertical="center" wrapText="1"/>
    </xf>
    <xf numFmtId="3" fontId="8" fillId="0" borderId="2" xfId="0" applyNumberFormat="1" applyFont="1" applyFill="1" applyBorder="1" applyAlignment="1">
      <alignment horizontal="left" vertical="center" wrapText="1" readingOrder="1"/>
    </xf>
    <xf numFmtId="3" fontId="8" fillId="2" borderId="7" xfId="0" applyNumberFormat="1" applyFont="1" applyFill="1" applyBorder="1" applyAlignment="1">
      <alignment horizontal="left" vertical="center" wrapText="1"/>
    </xf>
    <xf numFmtId="3" fontId="8" fillId="0" borderId="7" xfId="0" applyNumberFormat="1" applyFont="1" applyFill="1" applyBorder="1" applyAlignment="1">
      <alignment horizontal="left" vertical="center" wrapText="1" readingOrder="1"/>
    </xf>
    <xf numFmtId="3" fontId="8" fillId="4" borderId="7" xfId="0" applyNumberFormat="1" applyFont="1" applyFill="1" applyBorder="1" applyAlignment="1">
      <alignment horizontal="left" vertical="center" wrapText="1" readingOrder="2"/>
    </xf>
    <xf numFmtId="3" fontId="8" fillId="2" borderId="7" xfId="0" applyNumberFormat="1" applyFont="1" applyFill="1" applyBorder="1" applyAlignment="1">
      <alignment vertical="center" wrapText="1" readingOrder="1"/>
    </xf>
    <xf numFmtId="3" fontId="8" fillId="4" borderId="7" xfId="0" applyNumberFormat="1" applyFont="1" applyFill="1" applyBorder="1" applyAlignment="1">
      <alignment horizontal="left" vertical="center" wrapText="1" readingOrder="1"/>
    </xf>
    <xf numFmtId="3" fontId="8" fillId="4" borderId="7" xfId="0" applyNumberFormat="1" applyFont="1" applyFill="1" applyBorder="1" applyAlignment="1">
      <alignment horizontal="left" vertical="center" wrapText="1"/>
    </xf>
    <xf numFmtId="3" fontId="8" fillId="2" borderId="7" xfId="0" applyNumberFormat="1" applyFont="1" applyFill="1" applyBorder="1" applyAlignment="1">
      <alignment horizontal="left" vertical="center" wrapText="1" readingOrder="1"/>
    </xf>
    <xf numFmtId="3" fontId="8" fillId="0" borderId="6" xfId="0" applyNumberFormat="1" applyFont="1" applyFill="1" applyBorder="1" applyAlignment="1">
      <alignment horizontal="left" vertical="center" wrapText="1"/>
    </xf>
    <xf numFmtId="3" fontId="8" fillId="0" borderId="0" xfId="0" applyNumberFormat="1" applyFont="1" applyFill="1" applyBorder="1" applyAlignment="1">
      <alignment horizontal="left" vertical="center" wrapText="1"/>
    </xf>
    <xf numFmtId="3" fontId="8" fillId="0" borderId="6" xfId="0" applyNumberFormat="1" applyFont="1" applyFill="1" applyBorder="1" applyAlignment="1">
      <alignment horizontal="left" vertical="center" wrapText="1" readingOrder="1"/>
    </xf>
    <xf numFmtId="3" fontId="8" fillId="0" borderId="0" xfId="0" applyNumberFormat="1" applyFont="1" applyFill="1" applyBorder="1" applyAlignment="1">
      <alignment horizontal="left" vertical="center" wrapText="1" readingOrder="1"/>
    </xf>
    <xf numFmtId="3" fontId="9" fillId="0" borderId="0" xfId="0" applyNumberFormat="1" applyFont="1" applyAlignment="1">
      <alignment horizontal="right" vertical="center" readingOrder="1"/>
    </xf>
    <xf numFmtId="3" fontId="8" fillId="0" borderId="3" xfId="0" applyNumberFormat="1" applyFont="1" applyFill="1" applyBorder="1" applyAlignment="1">
      <alignment horizontal="left" vertical="center" wrapText="1" readingOrder="2"/>
    </xf>
    <xf numFmtId="3" fontId="8" fillId="0" borderId="2" xfId="0" applyNumberFormat="1" applyFont="1" applyFill="1" applyBorder="1" applyAlignment="1">
      <alignment horizontal="left" vertical="center" wrapText="1" readingOrder="2"/>
    </xf>
    <xf numFmtId="3" fontId="8" fillId="0" borderId="6" xfId="0" applyNumberFormat="1" applyFont="1" applyFill="1" applyBorder="1" applyAlignment="1">
      <alignment horizontal="left" vertical="center" wrapText="1" readingOrder="2"/>
    </xf>
    <xf numFmtId="3" fontId="9" fillId="0" borderId="0" xfId="0" applyNumberFormat="1" applyFont="1" applyAlignment="1">
      <alignment horizontal="left" vertical="center" readingOrder="1"/>
    </xf>
    <xf numFmtId="3" fontId="9" fillId="0" borderId="0" xfId="0" applyNumberFormat="1" applyFont="1" applyAlignment="1">
      <alignment horizontal="left" vertical="center" readingOrder="2"/>
    </xf>
    <xf numFmtId="3" fontId="9" fillId="0" borderId="0" xfId="0" applyNumberFormat="1" applyFont="1" applyAlignment="1">
      <alignment vertical="center" readingOrder="2"/>
    </xf>
    <xf numFmtId="3" fontId="8" fillId="0" borderId="3" xfId="0" applyNumberFormat="1" applyFont="1" applyFill="1" applyBorder="1" applyAlignment="1">
      <alignment vertical="center" wrapText="1" readingOrder="2"/>
    </xf>
    <xf numFmtId="3" fontId="8" fillId="0" borderId="2" xfId="0" applyNumberFormat="1" applyFont="1" applyFill="1" applyBorder="1" applyAlignment="1">
      <alignment vertical="center" wrapText="1" readingOrder="2"/>
    </xf>
    <xf numFmtId="3" fontId="8" fillId="4" borderId="7" xfId="0" applyNumberFormat="1" applyFont="1" applyFill="1" applyBorder="1" applyAlignment="1">
      <alignment vertical="center" wrapText="1" readingOrder="2"/>
    </xf>
    <xf numFmtId="3" fontId="8" fillId="0" borderId="6" xfId="0" applyNumberFormat="1" applyFont="1" applyFill="1" applyBorder="1" applyAlignment="1">
      <alignment vertical="center" wrapText="1" readingOrder="2"/>
    </xf>
    <xf numFmtId="3" fontId="8" fillId="0" borderId="5" xfId="8" applyNumberFormat="1" applyFont="1" applyFill="1" applyBorder="1" applyAlignment="1">
      <alignment vertical="center" wrapText="1"/>
    </xf>
    <xf numFmtId="3" fontId="8" fillId="0" borderId="12" xfId="8" applyNumberFormat="1" applyFont="1" applyFill="1" applyBorder="1" applyAlignment="1">
      <alignment vertical="center" wrapText="1"/>
    </xf>
    <xf numFmtId="3" fontId="8" fillId="0" borderId="0" xfId="8" applyNumberFormat="1" applyFont="1" applyFill="1" applyBorder="1" applyAlignment="1">
      <alignment vertical="center" wrapText="1"/>
    </xf>
    <xf numFmtId="3" fontId="8" fillId="0" borderId="14" xfId="8" applyNumberFormat="1" applyFont="1" applyFill="1" applyBorder="1" applyAlignment="1">
      <alignment vertical="center" wrapText="1"/>
    </xf>
    <xf numFmtId="3" fontId="8" fillId="0" borderId="5" xfId="8" applyNumberFormat="1" applyFont="1" applyFill="1" applyBorder="1" applyAlignment="1">
      <alignment vertical="center" wrapText="1" readingOrder="1"/>
    </xf>
    <xf numFmtId="3" fontId="8" fillId="0" borderId="12" xfId="8" applyNumberFormat="1" applyFont="1" applyFill="1" applyBorder="1" applyAlignment="1">
      <alignment vertical="center" wrapText="1" readingOrder="1"/>
    </xf>
    <xf numFmtId="3" fontId="8" fillId="0" borderId="0" xfId="8" applyNumberFormat="1" applyFont="1" applyFill="1" applyBorder="1" applyAlignment="1">
      <alignment vertical="center" wrapText="1" readingOrder="1"/>
    </xf>
    <xf numFmtId="3" fontId="8" fillId="0" borderId="2" xfId="8" applyNumberFormat="1" applyFont="1" applyFill="1" applyBorder="1" applyAlignment="1">
      <alignment vertical="center" wrapText="1" readingOrder="1"/>
    </xf>
    <xf numFmtId="3" fontId="8" fillId="0" borderId="10" xfId="8" applyNumberFormat="1" applyFont="1" applyFill="1" applyBorder="1" applyAlignment="1">
      <alignment vertical="center" wrapText="1" readingOrder="1"/>
    </xf>
    <xf numFmtId="3" fontId="8" fillId="4" borderId="7" xfId="8" applyNumberFormat="1" applyFont="1" applyFill="1" applyBorder="1" applyAlignment="1">
      <alignment vertical="center" wrapText="1" readingOrder="1"/>
    </xf>
    <xf numFmtId="3" fontId="8" fillId="0" borderId="16" xfId="8" applyNumberFormat="1" applyFont="1" applyFill="1" applyBorder="1" applyAlignment="1">
      <alignment vertical="center" wrapText="1" readingOrder="1"/>
    </xf>
    <xf numFmtId="3" fontId="8" fillId="4" borderId="13" xfId="8" applyNumberFormat="1" applyFont="1" applyFill="1" applyBorder="1" applyAlignment="1">
      <alignment vertical="center" wrapText="1" readingOrder="1"/>
    </xf>
    <xf numFmtId="3" fontId="9" fillId="4" borderId="3" xfId="8" applyNumberFormat="1" applyFont="1" applyFill="1" applyBorder="1" applyAlignment="1">
      <alignment vertical="center" readingOrder="1"/>
    </xf>
    <xf numFmtId="3" fontId="9" fillId="4" borderId="16" xfId="8" applyNumberFormat="1" applyFont="1" applyFill="1" applyBorder="1" applyAlignment="1">
      <alignment vertical="center" readingOrder="1"/>
    </xf>
    <xf numFmtId="3" fontId="8" fillId="0" borderId="2" xfId="8" applyNumberFormat="1" applyFont="1" applyFill="1" applyBorder="1" applyAlignment="1">
      <alignment vertical="center" wrapText="1"/>
    </xf>
    <xf numFmtId="3" fontId="8" fillId="4" borderId="7" xfId="8" applyNumberFormat="1" applyFont="1" applyFill="1" applyBorder="1" applyAlignment="1">
      <alignment vertical="center" wrapText="1" readingOrder="2"/>
    </xf>
    <xf numFmtId="3" fontId="8" fillId="0" borderId="0" xfId="0" applyNumberFormat="1" applyFont="1" applyFill="1" applyBorder="1" applyAlignment="1">
      <alignment horizontal="left" vertical="center" wrapText="1" readingOrder="2"/>
    </xf>
    <xf numFmtId="167" fontId="8" fillId="0" borderId="6" xfId="0" applyNumberFormat="1" applyFont="1" applyFill="1" applyBorder="1" applyAlignment="1">
      <alignment horizontal="left" vertical="center" wrapText="1" readingOrder="1"/>
    </xf>
    <xf numFmtId="167" fontId="8" fillId="0" borderId="0" xfId="0" applyNumberFormat="1" applyFont="1" applyFill="1" applyBorder="1" applyAlignment="1">
      <alignment horizontal="left" vertical="center" wrapText="1" readingOrder="1"/>
    </xf>
    <xf numFmtId="167" fontId="8" fillId="0" borderId="13" xfId="0" applyNumberFormat="1" applyFont="1" applyFill="1" applyBorder="1" applyAlignment="1">
      <alignment horizontal="left" vertical="center" wrapText="1" readingOrder="1"/>
    </xf>
    <xf numFmtId="0" fontId="7" fillId="2" borderId="7" xfId="0" applyFont="1" applyFill="1" applyBorder="1" applyAlignment="1">
      <alignment horizontal="right" vertical="center" wrapText="1"/>
    </xf>
    <xf numFmtId="0" fontId="9" fillId="4" borderId="3" xfId="0" applyFont="1" applyFill="1" applyBorder="1" applyAlignment="1">
      <alignment vertical="center" readingOrder="1"/>
    </xf>
    <xf numFmtId="0" fontId="9" fillId="4" borderId="16" xfId="0" applyFont="1" applyFill="1" applyBorder="1" applyAlignment="1">
      <alignment vertical="center" readingOrder="1"/>
    </xf>
    <xf numFmtId="0" fontId="19" fillId="0" borderId="8" xfId="0" applyFont="1" applyBorder="1" applyAlignment="1">
      <alignment vertical="center"/>
    </xf>
    <xf numFmtId="0" fontId="19" fillId="0" borderId="0" xfId="0" applyFont="1" applyAlignment="1">
      <alignment horizontal="right" vertical="center" readingOrder="2"/>
    </xf>
    <xf numFmtId="0" fontId="19" fillId="0" borderId="8" xfId="8" applyFont="1" applyBorder="1" applyAlignment="1">
      <alignment vertical="center"/>
    </xf>
    <xf numFmtId="168" fontId="8" fillId="4" borderId="7" xfId="0" applyNumberFormat="1" applyFont="1" applyFill="1" applyBorder="1" applyAlignment="1">
      <alignment horizontal="left" vertical="center" wrapText="1" readingOrder="1"/>
    </xf>
    <xf numFmtId="0" fontId="7" fillId="0" borderId="8" xfId="0" applyFont="1" applyFill="1" applyBorder="1" applyAlignment="1">
      <alignment horizontal="right" vertical="center" wrapText="1" readingOrder="2"/>
    </xf>
    <xf numFmtId="0" fontId="9" fillId="0" borderId="8" xfId="0" applyFont="1" applyBorder="1" applyAlignment="1">
      <alignment horizontal="center" vertical="center" readingOrder="2"/>
    </xf>
    <xf numFmtId="0" fontId="2" fillId="0" borderId="0" xfId="0" applyFont="1" applyAlignment="1">
      <alignment horizontal="center" vertical="center" readingOrder="2"/>
    </xf>
    <xf numFmtId="0" fontId="2" fillId="0" borderId="1" xfId="0" applyFont="1" applyBorder="1" applyAlignment="1">
      <alignment horizontal="right" vertical="center" readingOrder="2"/>
    </xf>
    <xf numFmtId="0" fontId="7" fillId="0" borderId="5" xfId="0" applyFont="1" applyFill="1" applyBorder="1" applyAlignment="1">
      <alignment horizontal="right" vertical="center" wrapText="1" readingOrder="2"/>
    </xf>
    <xf numFmtId="0" fontId="7" fillId="0" borderId="11" xfId="0" applyFont="1" applyFill="1" applyBorder="1" applyAlignment="1">
      <alignment horizontal="right" vertical="center" wrapText="1" readingOrder="2"/>
    </xf>
    <xf numFmtId="0" fontId="7" fillId="0" borderId="0" xfId="0" applyFont="1" applyFill="1" applyBorder="1" applyAlignment="1">
      <alignment horizontal="right" vertical="center" wrapText="1" readingOrder="2"/>
    </xf>
    <xf numFmtId="0" fontId="8" fillId="2" borderId="10" xfId="0" applyFont="1" applyFill="1" applyBorder="1" applyAlignment="1">
      <alignment horizontal="right" vertical="center" wrapText="1" readingOrder="2"/>
    </xf>
    <xf numFmtId="0" fontId="8" fillId="2" borderId="0" xfId="0" applyFont="1" applyFill="1" applyBorder="1" applyAlignment="1">
      <alignment horizontal="right" vertical="center" wrapText="1" readingOrder="2"/>
    </xf>
    <xf numFmtId="0" fontId="7" fillId="2" borderId="10" xfId="0" applyFont="1" applyFill="1" applyBorder="1" applyAlignment="1">
      <alignment horizontal="right" vertical="center" wrapText="1"/>
    </xf>
    <xf numFmtId="0" fontId="7" fillId="2" borderId="1" xfId="0" applyFont="1" applyFill="1" applyBorder="1" applyAlignment="1">
      <alignment horizontal="right" vertical="center" wrapText="1"/>
    </xf>
    <xf numFmtId="0" fontId="2" fillId="0" borderId="0" xfId="0" applyFont="1" applyBorder="1" applyAlignment="1">
      <alignment horizontal="center" vertical="center" readingOrder="2"/>
    </xf>
    <xf numFmtId="0" fontId="7" fillId="0" borderId="14" xfId="0" applyFont="1" applyFill="1" applyBorder="1" applyAlignment="1">
      <alignment horizontal="right" vertical="center" wrapText="1" readingOrder="2"/>
    </xf>
    <xf numFmtId="0" fontId="7" fillId="0" borderId="12" xfId="0" applyFont="1" applyFill="1" applyBorder="1" applyAlignment="1">
      <alignment horizontal="right" vertical="center" wrapText="1" readingOrder="2"/>
    </xf>
    <xf numFmtId="0" fontId="16" fillId="5" borderId="10" xfId="0" applyFont="1" applyFill="1" applyBorder="1" applyAlignment="1">
      <alignment horizontal="right" vertical="center" wrapText="1"/>
    </xf>
    <xf numFmtId="0" fontId="16" fillId="5" borderId="11" xfId="0" applyFont="1" applyFill="1" applyBorder="1" applyAlignment="1">
      <alignment horizontal="right" vertical="center" wrapText="1"/>
    </xf>
    <xf numFmtId="0" fontId="17" fillId="5" borderId="13" xfId="0" applyFont="1" applyFill="1" applyBorder="1" applyAlignment="1">
      <alignment horizontal="center" vertical="center" readingOrder="2"/>
    </xf>
    <xf numFmtId="0" fontId="7" fillId="4" borderId="10" xfId="0" applyFont="1" applyFill="1" applyBorder="1" applyAlignment="1">
      <alignment horizontal="right" vertical="center" wrapText="1" readingOrder="2"/>
    </xf>
    <xf numFmtId="0" fontId="7" fillId="4" borderId="0" xfId="0" applyFont="1" applyFill="1" applyBorder="1" applyAlignment="1">
      <alignment horizontal="right" vertical="center" wrapText="1" readingOrder="2"/>
    </xf>
    <xf numFmtId="0" fontId="7" fillId="4" borderId="1" xfId="0" applyFont="1" applyFill="1" applyBorder="1" applyAlignment="1">
      <alignment horizontal="right" vertical="center" wrapText="1" readingOrder="2"/>
    </xf>
    <xf numFmtId="0" fontId="11" fillId="5" borderId="13" xfId="0" applyFont="1" applyFill="1" applyBorder="1" applyAlignment="1">
      <alignment horizontal="center" vertical="center" readingOrder="2"/>
    </xf>
    <xf numFmtId="0" fontId="5" fillId="0" borderId="0" xfId="0" applyFont="1" applyBorder="1" applyAlignment="1">
      <alignment horizontal="right" vertical="center" wrapText="1" readingOrder="2"/>
    </xf>
    <xf numFmtId="0" fontId="5" fillId="5" borderId="10" xfId="0" applyFont="1" applyFill="1" applyBorder="1" applyAlignment="1">
      <alignment horizontal="right" vertical="center" wrapText="1"/>
    </xf>
    <xf numFmtId="0" fontId="5" fillId="5" borderId="11" xfId="0" applyFont="1" applyFill="1" applyBorder="1" applyAlignment="1">
      <alignment horizontal="right" vertical="center" wrapText="1"/>
    </xf>
    <xf numFmtId="0" fontId="5" fillId="5" borderId="10" xfId="0" applyFont="1" applyFill="1" applyBorder="1" applyAlignment="1">
      <alignment horizontal="right" vertical="center" wrapText="1" readingOrder="2"/>
    </xf>
    <xf numFmtId="0" fontId="5" fillId="5" borderId="11" xfId="0" applyFont="1" applyFill="1" applyBorder="1" applyAlignment="1">
      <alignment horizontal="right" vertical="center" wrapText="1" readingOrder="2"/>
    </xf>
    <xf numFmtId="0" fontId="5" fillId="0" borderId="0" xfId="0" applyFont="1" applyBorder="1" applyAlignment="1">
      <alignment horizontal="right" vertical="center" readingOrder="2"/>
    </xf>
    <xf numFmtId="0" fontId="11" fillId="5" borderId="10" xfId="0" applyFont="1" applyFill="1" applyBorder="1" applyAlignment="1">
      <alignment horizontal="center" vertical="center" readingOrder="2"/>
    </xf>
    <xf numFmtId="0" fontId="5" fillId="5" borderId="10"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2" fillId="0" borderId="0" xfId="0" applyFont="1" applyBorder="1" applyAlignment="1">
      <alignment horizontal="right" vertical="center" readingOrder="2"/>
    </xf>
    <xf numFmtId="0" fontId="2" fillId="0" borderId="0" xfId="0" applyFont="1" applyAlignment="1">
      <alignment horizontal="right" vertical="center" readingOrder="2"/>
    </xf>
    <xf numFmtId="0" fontId="2" fillId="0" borderId="1" xfId="0" applyFont="1" applyBorder="1" applyAlignment="1">
      <alignment horizontal="center" vertical="center" readingOrder="2"/>
    </xf>
    <xf numFmtId="0" fontId="9" fillId="0" borderId="8" xfId="0" applyFont="1" applyBorder="1" applyAlignment="1">
      <alignment horizontal="right" vertical="center" readingOrder="2"/>
    </xf>
    <xf numFmtId="0" fontId="5" fillId="0" borderId="0" xfId="8" applyFont="1" applyBorder="1" applyAlignment="1">
      <alignment horizontal="right" vertical="center" readingOrder="2"/>
    </xf>
    <xf numFmtId="0" fontId="7" fillId="0" borderId="8" xfId="8" applyFont="1" applyFill="1" applyBorder="1" applyAlignment="1">
      <alignment horizontal="right" vertical="center" wrapText="1" readingOrder="2"/>
    </xf>
    <xf numFmtId="0" fontId="7" fillId="2" borderId="10" xfId="8" applyFont="1" applyFill="1" applyBorder="1" applyAlignment="1">
      <alignment horizontal="right" vertical="center" wrapText="1"/>
    </xf>
    <xf numFmtId="0" fontId="7" fillId="2" borderId="0" xfId="8" applyFont="1" applyFill="1" applyBorder="1" applyAlignment="1">
      <alignment horizontal="right" vertical="center" wrapText="1"/>
    </xf>
    <xf numFmtId="0" fontId="7" fillId="0" borderId="0" xfId="8" applyFont="1" applyFill="1" applyBorder="1" applyAlignment="1">
      <alignment horizontal="right" vertical="center" wrapText="1" readingOrder="2"/>
    </xf>
    <xf numFmtId="0" fontId="7" fillId="0" borderId="11" xfId="8" applyFont="1" applyFill="1" applyBorder="1" applyAlignment="1">
      <alignment horizontal="right" vertical="center" wrapText="1" readingOrder="2"/>
    </xf>
    <xf numFmtId="0" fontId="7" fillId="0" borderId="5" xfId="8" applyFont="1" applyFill="1" applyBorder="1" applyAlignment="1">
      <alignment horizontal="right" vertical="center" wrapText="1" readingOrder="2"/>
    </xf>
    <xf numFmtId="0" fontId="7" fillId="2" borderId="11" xfId="8" applyFont="1" applyFill="1" applyBorder="1" applyAlignment="1">
      <alignment horizontal="right" vertical="center" wrapText="1"/>
    </xf>
    <xf numFmtId="0" fontId="7" fillId="4" borderId="10" xfId="8" applyFont="1" applyFill="1" applyBorder="1" applyAlignment="1">
      <alignment horizontal="right" vertical="center" wrapText="1" readingOrder="2"/>
    </xf>
    <xf numFmtId="0" fontId="7" fillId="4" borderId="0" xfId="8" applyFont="1" applyFill="1" applyBorder="1" applyAlignment="1">
      <alignment horizontal="right" vertical="center" wrapText="1" readingOrder="2"/>
    </xf>
    <xf numFmtId="0" fontId="7" fillId="4" borderId="1" xfId="8" applyFont="1" applyFill="1" applyBorder="1" applyAlignment="1">
      <alignment horizontal="right" vertical="center" wrapText="1" readingOrder="2"/>
    </xf>
    <xf numFmtId="0" fontId="7" fillId="0" borderId="14" xfId="8" applyFont="1" applyFill="1" applyBorder="1" applyAlignment="1">
      <alignment horizontal="right" vertical="center" wrapText="1" readingOrder="2"/>
    </xf>
    <xf numFmtId="0" fontId="7" fillId="0" borderId="12" xfId="8" applyFont="1" applyFill="1" applyBorder="1" applyAlignment="1">
      <alignment horizontal="right" vertical="center" wrapText="1" readingOrder="2"/>
    </xf>
    <xf numFmtId="0" fontId="2" fillId="0" borderId="0" xfId="8" applyFont="1" applyBorder="1" applyAlignment="1">
      <alignment horizontal="center" vertical="center" wrapText="1" readingOrder="2"/>
    </xf>
    <xf numFmtId="0" fontId="2" fillId="0" borderId="1" xfId="8" applyFont="1" applyBorder="1" applyAlignment="1">
      <alignment horizontal="right" vertical="center" readingOrder="2"/>
    </xf>
    <xf numFmtId="0" fontId="7" fillId="2" borderId="0" xfId="0" applyFont="1" applyFill="1" applyBorder="1" applyAlignment="1">
      <alignment horizontal="right" vertical="center" wrapText="1"/>
    </xf>
    <xf numFmtId="0" fontId="7" fillId="2" borderId="11" xfId="0" applyFont="1" applyFill="1" applyBorder="1" applyAlignment="1">
      <alignment horizontal="right" vertical="center" wrapText="1"/>
    </xf>
    <xf numFmtId="0" fontId="11" fillId="5" borderId="11" xfId="0" applyFont="1" applyFill="1" applyBorder="1" applyAlignment="1">
      <alignment horizontal="center" vertical="center" readingOrder="2"/>
    </xf>
    <xf numFmtId="0" fontId="6" fillId="4" borderId="3" xfId="0" applyFont="1" applyFill="1" applyBorder="1" applyAlignment="1">
      <alignment horizontal="center" vertical="center" wrapText="1"/>
    </xf>
    <xf numFmtId="0" fontId="5" fillId="5" borderId="0" xfId="0" applyFont="1" applyFill="1" applyBorder="1" applyAlignment="1">
      <alignment horizontal="right" vertical="center" wrapText="1"/>
    </xf>
  </cellXfs>
  <cellStyles count="14">
    <cellStyle name="Comma" xfId="13" builtinId="3"/>
    <cellStyle name="Normal" xfId="0" builtinId="0"/>
    <cellStyle name="Normal 2" xfId="1"/>
    <cellStyle name="Normal 2 2" xfId="2"/>
    <cellStyle name="Normal 2 3" xfId="3"/>
    <cellStyle name="Normal 3" xfId="4"/>
    <cellStyle name="Normal 3 2" xfId="5"/>
    <cellStyle name="Normal 3 3" xfId="6"/>
    <cellStyle name="Normal 3 4" xfId="7"/>
    <cellStyle name="Normal 4" xfId="8"/>
    <cellStyle name="Normal 4 2" xfId="9"/>
    <cellStyle name="Normal 5" xfId="10"/>
    <cellStyle name="Normal 6" xfId="11"/>
    <cellStyle name="Normal 7" xfId="12"/>
  </cellStyles>
  <dxfs count="0"/>
  <tableStyles count="0" defaultTableStyle="TableStyleMedium9" defaultPivotStyle="PivotStyleLight16"/>
  <colors>
    <mruColors>
      <color rgb="FFD5FFD5"/>
      <color rgb="FFC5F3DB"/>
      <color rgb="FF39AD73"/>
      <color rgb="FFFFFFFF"/>
      <color rgb="FF3BB377"/>
      <color rgb="FFCCFFCC"/>
      <color rgb="FFFF66FF"/>
      <color rgb="FF339966"/>
      <color rgb="FFFF0066"/>
      <color rgb="FFFFD9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47624</xdr:colOff>
      <xdr:row>48</xdr:row>
      <xdr:rowOff>323850</xdr:rowOff>
    </xdr:from>
    <xdr:to>
      <xdr:col>3</xdr:col>
      <xdr:colOff>180973</xdr:colOff>
      <xdr:row>48</xdr:row>
      <xdr:rowOff>333376</xdr:rowOff>
    </xdr:to>
    <xdr:cxnSp macro="">
      <xdr:nvCxnSpPr>
        <xdr:cNvPr id="2" name="رابط مستقيم 2"/>
        <xdr:cNvCxnSpPr/>
      </xdr:nvCxnSpPr>
      <xdr:spPr>
        <a:xfrm rot="10800000" flipV="1">
          <a:off x="9987810227" y="10915650"/>
          <a:ext cx="1638299"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809624</xdr:colOff>
      <xdr:row>48</xdr:row>
      <xdr:rowOff>114300</xdr:rowOff>
    </xdr:from>
    <xdr:to>
      <xdr:col>3</xdr:col>
      <xdr:colOff>647699</xdr:colOff>
      <xdr:row>48</xdr:row>
      <xdr:rowOff>295275</xdr:rowOff>
    </xdr:to>
    <xdr:sp macro="" textlink="">
      <xdr:nvSpPr>
        <xdr:cNvPr id="3" name="مربع نص 3"/>
        <xdr:cNvSpPr txBox="1"/>
      </xdr:nvSpPr>
      <xdr:spPr>
        <a:xfrm>
          <a:off x="9987343501" y="10706100"/>
          <a:ext cx="2152650" cy="18097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a:t>عدد أيام</a:t>
          </a:r>
          <a:r>
            <a:rPr lang="ar-IQ" sz="900" b="1" baseline="0"/>
            <a:t> المكوث لكافة ال</a:t>
          </a:r>
          <a:r>
            <a:rPr lang="ar-SA" sz="900" b="1" baseline="0"/>
            <a:t>راقدين</a:t>
          </a:r>
          <a:r>
            <a:rPr lang="ar-IQ" sz="900" b="1" baseline="0"/>
            <a:t> خلال السنة</a:t>
          </a:r>
          <a:endParaRPr lang="en-US" sz="900" b="1"/>
        </a:p>
      </xdr:txBody>
    </xdr:sp>
    <xdr:clientData/>
  </xdr:twoCellAnchor>
  <xdr:twoCellAnchor>
    <xdr:from>
      <xdr:col>0</xdr:col>
      <xdr:colOff>857250</xdr:colOff>
      <xdr:row>48</xdr:row>
      <xdr:rowOff>409575</xdr:rowOff>
    </xdr:from>
    <xdr:to>
      <xdr:col>3</xdr:col>
      <xdr:colOff>571500</xdr:colOff>
      <xdr:row>49</xdr:row>
      <xdr:rowOff>9525</xdr:rowOff>
    </xdr:to>
    <xdr:sp macro="" textlink="">
      <xdr:nvSpPr>
        <xdr:cNvPr id="4" name="مربع نص 6"/>
        <xdr:cNvSpPr txBox="1"/>
      </xdr:nvSpPr>
      <xdr:spPr>
        <a:xfrm>
          <a:off x="9987419700" y="11001375"/>
          <a:ext cx="2076450" cy="6667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a:t>عدد الأسرّة</a:t>
          </a:r>
          <a:r>
            <a:rPr lang="ar-IQ" sz="900" b="1" baseline="0"/>
            <a:t> المهيأة للرقود × 365 يوم</a:t>
          </a:r>
          <a:endParaRPr lang="en-US" sz="900" b="1"/>
        </a:p>
      </xdr:txBody>
    </xdr:sp>
    <xdr:clientData/>
  </xdr:twoCellAnchor>
  <xdr:twoCellAnchor>
    <xdr:from>
      <xdr:col>3</xdr:col>
      <xdr:colOff>104775</xdr:colOff>
      <xdr:row>48</xdr:row>
      <xdr:rowOff>257175</xdr:rowOff>
    </xdr:from>
    <xdr:to>
      <xdr:col>4</xdr:col>
      <xdr:colOff>19050</xdr:colOff>
      <xdr:row>48</xdr:row>
      <xdr:rowOff>485775</xdr:rowOff>
    </xdr:to>
    <xdr:sp macro="" textlink="">
      <xdr:nvSpPr>
        <xdr:cNvPr id="5" name="مربع نص 7"/>
        <xdr:cNvSpPr txBox="1"/>
      </xdr:nvSpPr>
      <xdr:spPr>
        <a:xfrm>
          <a:off x="9987191100" y="10848975"/>
          <a:ext cx="695325" cy="20955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baseline="0"/>
            <a:t>×</a:t>
          </a:r>
          <a:r>
            <a:rPr lang="ar-SA" sz="900" b="1" baseline="0"/>
            <a:t> </a:t>
          </a:r>
          <a:r>
            <a:rPr lang="ar-IQ" sz="900" b="1" baseline="0"/>
            <a:t> 100</a:t>
          </a:r>
          <a:endParaRPr lang="en-US" sz="900" b="1"/>
        </a:p>
      </xdr:txBody>
    </xdr:sp>
    <xdr:clientData/>
  </xdr:twoCellAnchor>
  <xdr:twoCellAnchor>
    <xdr:from>
      <xdr:col>1</xdr:col>
      <xdr:colOff>19049</xdr:colOff>
      <xdr:row>24</xdr:row>
      <xdr:rowOff>228600</xdr:rowOff>
    </xdr:from>
    <xdr:to>
      <xdr:col>3</xdr:col>
      <xdr:colOff>152398</xdr:colOff>
      <xdr:row>24</xdr:row>
      <xdr:rowOff>238126</xdr:rowOff>
    </xdr:to>
    <xdr:cxnSp macro="">
      <xdr:nvCxnSpPr>
        <xdr:cNvPr id="13" name="رابط مستقيم 2"/>
        <xdr:cNvCxnSpPr/>
      </xdr:nvCxnSpPr>
      <xdr:spPr>
        <a:xfrm rot="10800000" flipV="1">
          <a:off x="11391461852" y="6743700"/>
          <a:ext cx="1533524"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809624</xdr:colOff>
      <xdr:row>24</xdr:row>
      <xdr:rowOff>9525</xdr:rowOff>
    </xdr:from>
    <xdr:to>
      <xdr:col>3</xdr:col>
      <xdr:colOff>647699</xdr:colOff>
      <xdr:row>24</xdr:row>
      <xdr:rowOff>190500</xdr:rowOff>
    </xdr:to>
    <xdr:sp macro="" textlink="">
      <xdr:nvSpPr>
        <xdr:cNvPr id="14" name="مربع نص 3"/>
        <xdr:cNvSpPr txBox="1"/>
      </xdr:nvSpPr>
      <xdr:spPr>
        <a:xfrm>
          <a:off x="11390966551" y="6524625"/>
          <a:ext cx="2152650" cy="18097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a:t>عدد أيام</a:t>
          </a:r>
          <a:r>
            <a:rPr lang="ar-IQ" sz="900" b="1" baseline="0"/>
            <a:t> المكوث لكافة ال</a:t>
          </a:r>
          <a:r>
            <a:rPr lang="ar-SA" sz="900" b="1" baseline="0"/>
            <a:t>راقدين</a:t>
          </a:r>
          <a:r>
            <a:rPr lang="ar-IQ" sz="900" b="1" baseline="0"/>
            <a:t> خلال السنة</a:t>
          </a:r>
          <a:endParaRPr lang="en-US" sz="900" b="1"/>
        </a:p>
      </xdr:txBody>
    </xdr:sp>
    <xdr:clientData/>
  </xdr:twoCellAnchor>
  <xdr:twoCellAnchor>
    <xdr:from>
      <xdr:col>0</xdr:col>
      <xdr:colOff>857250</xdr:colOff>
      <xdr:row>24</xdr:row>
      <xdr:rowOff>276225</xdr:rowOff>
    </xdr:from>
    <xdr:to>
      <xdr:col>3</xdr:col>
      <xdr:colOff>571500</xdr:colOff>
      <xdr:row>24</xdr:row>
      <xdr:rowOff>314325</xdr:rowOff>
    </xdr:to>
    <xdr:sp macro="" textlink="">
      <xdr:nvSpPr>
        <xdr:cNvPr id="15" name="مربع نص 6"/>
        <xdr:cNvSpPr txBox="1"/>
      </xdr:nvSpPr>
      <xdr:spPr>
        <a:xfrm>
          <a:off x="11391042750" y="6791325"/>
          <a:ext cx="2028825" cy="381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a:t>عدد الأسرّة</a:t>
          </a:r>
          <a:r>
            <a:rPr lang="ar-IQ" sz="900" b="1" baseline="0"/>
            <a:t> المهيأة للرقود × 365 يوم</a:t>
          </a:r>
          <a:endParaRPr lang="en-US" sz="900" b="1"/>
        </a:p>
      </xdr:txBody>
    </xdr:sp>
    <xdr:clientData/>
  </xdr:twoCellAnchor>
  <xdr:twoCellAnchor>
    <xdr:from>
      <xdr:col>3</xdr:col>
      <xdr:colOff>104775</xdr:colOff>
      <xdr:row>24</xdr:row>
      <xdr:rowOff>152400</xdr:rowOff>
    </xdr:from>
    <xdr:to>
      <xdr:col>4</xdr:col>
      <xdr:colOff>19050</xdr:colOff>
      <xdr:row>24</xdr:row>
      <xdr:rowOff>333375</xdr:rowOff>
    </xdr:to>
    <xdr:sp macro="" textlink="">
      <xdr:nvSpPr>
        <xdr:cNvPr id="16" name="مربع نص 7"/>
        <xdr:cNvSpPr txBox="1"/>
      </xdr:nvSpPr>
      <xdr:spPr>
        <a:xfrm>
          <a:off x="11390747475" y="6724650"/>
          <a:ext cx="762000" cy="18097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baseline="0"/>
            <a:t>×</a:t>
          </a:r>
          <a:r>
            <a:rPr lang="ar-SA" sz="900" b="1" baseline="0"/>
            <a:t> </a:t>
          </a:r>
          <a:r>
            <a:rPr lang="ar-IQ" sz="900" b="1" baseline="0"/>
            <a:t> 100</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48</xdr:row>
      <xdr:rowOff>323850</xdr:rowOff>
    </xdr:from>
    <xdr:to>
      <xdr:col>3</xdr:col>
      <xdr:colOff>180973</xdr:colOff>
      <xdr:row>48</xdr:row>
      <xdr:rowOff>333376</xdr:rowOff>
    </xdr:to>
    <xdr:cxnSp macro="">
      <xdr:nvCxnSpPr>
        <xdr:cNvPr id="3" name="رابط مستقيم 2"/>
        <xdr:cNvCxnSpPr/>
      </xdr:nvCxnSpPr>
      <xdr:spPr>
        <a:xfrm rot="10800000" flipV="1">
          <a:off x="11235994802" y="12982575"/>
          <a:ext cx="1581149"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809624</xdr:colOff>
      <xdr:row>48</xdr:row>
      <xdr:rowOff>114300</xdr:rowOff>
    </xdr:from>
    <xdr:to>
      <xdr:col>3</xdr:col>
      <xdr:colOff>647699</xdr:colOff>
      <xdr:row>48</xdr:row>
      <xdr:rowOff>295275</xdr:rowOff>
    </xdr:to>
    <xdr:sp macro="" textlink="">
      <xdr:nvSpPr>
        <xdr:cNvPr id="4" name="مربع نص 3"/>
        <xdr:cNvSpPr txBox="1"/>
      </xdr:nvSpPr>
      <xdr:spPr>
        <a:xfrm>
          <a:off x="11235528076" y="12773025"/>
          <a:ext cx="2152650" cy="18097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a:t>عدد أيام</a:t>
          </a:r>
          <a:r>
            <a:rPr lang="ar-IQ" sz="900" b="1" baseline="0"/>
            <a:t> المكوث لكافة ال</a:t>
          </a:r>
          <a:r>
            <a:rPr lang="ar-SA" sz="900" b="1" baseline="0"/>
            <a:t>راقدين</a:t>
          </a:r>
          <a:r>
            <a:rPr lang="ar-IQ" sz="900" b="1" baseline="0"/>
            <a:t> خلال السنة</a:t>
          </a:r>
          <a:endParaRPr lang="en-US" sz="900" b="1"/>
        </a:p>
      </xdr:txBody>
    </xdr:sp>
    <xdr:clientData/>
  </xdr:twoCellAnchor>
  <xdr:twoCellAnchor>
    <xdr:from>
      <xdr:col>0</xdr:col>
      <xdr:colOff>857250</xdr:colOff>
      <xdr:row>48</xdr:row>
      <xdr:rowOff>409575</xdr:rowOff>
    </xdr:from>
    <xdr:to>
      <xdr:col>3</xdr:col>
      <xdr:colOff>571500</xdr:colOff>
      <xdr:row>49</xdr:row>
      <xdr:rowOff>9525</xdr:rowOff>
    </xdr:to>
    <xdr:sp macro="" textlink="">
      <xdr:nvSpPr>
        <xdr:cNvPr id="7" name="مربع نص 6"/>
        <xdr:cNvSpPr txBox="1"/>
      </xdr:nvSpPr>
      <xdr:spPr>
        <a:xfrm>
          <a:off x="11235690000" y="13639800"/>
          <a:ext cx="1943100" cy="266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a:t>عدد الأسرّة</a:t>
          </a:r>
          <a:r>
            <a:rPr lang="ar-IQ" sz="900" b="1" baseline="0"/>
            <a:t> المهيأة للرقود × 365 يوم</a:t>
          </a:r>
          <a:endParaRPr lang="en-US" sz="900" b="1"/>
        </a:p>
      </xdr:txBody>
    </xdr:sp>
    <xdr:clientData/>
  </xdr:twoCellAnchor>
  <xdr:twoCellAnchor>
    <xdr:from>
      <xdr:col>3</xdr:col>
      <xdr:colOff>104775</xdr:colOff>
      <xdr:row>48</xdr:row>
      <xdr:rowOff>257175</xdr:rowOff>
    </xdr:from>
    <xdr:to>
      <xdr:col>4</xdr:col>
      <xdr:colOff>19050</xdr:colOff>
      <xdr:row>48</xdr:row>
      <xdr:rowOff>485775</xdr:rowOff>
    </xdr:to>
    <xdr:sp macro="" textlink="">
      <xdr:nvSpPr>
        <xdr:cNvPr id="8" name="مربع نص 7"/>
        <xdr:cNvSpPr txBox="1"/>
      </xdr:nvSpPr>
      <xdr:spPr>
        <a:xfrm>
          <a:off x="11235309000" y="12915900"/>
          <a:ext cx="762000" cy="2286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baseline="0"/>
            <a:t>×</a:t>
          </a:r>
          <a:r>
            <a:rPr lang="ar-SA" sz="900" b="1" baseline="0"/>
            <a:t> </a:t>
          </a:r>
          <a:r>
            <a:rPr lang="ar-IQ" sz="900" b="1" baseline="0"/>
            <a:t> 100</a:t>
          </a:r>
          <a:endParaRPr lang="en-US" sz="900" b="1"/>
        </a:p>
      </xdr:txBody>
    </xdr:sp>
    <xdr:clientData/>
  </xdr:twoCellAnchor>
  <xdr:twoCellAnchor>
    <xdr:from>
      <xdr:col>0</xdr:col>
      <xdr:colOff>800099</xdr:colOff>
      <xdr:row>23</xdr:row>
      <xdr:rowOff>152401</xdr:rowOff>
    </xdr:from>
    <xdr:to>
      <xdr:col>3</xdr:col>
      <xdr:colOff>828675</xdr:colOff>
      <xdr:row>24</xdr:row>
      <xdr:rowOff>219075</xdr:rowOff>
    </xdr:to>
    <xdr:sp macro="" textlink="">
      <xdr:nvSpPr>
        <xdr:cNvPr id="6" name="مربع نص 5"/>
        <xdr:cNvSpPr txBox="1"/>
      </xdr:nvSpPr>
      <xdr:spPr>
        <a:xfrm>
          <a:off x="11235432825" y="6858001"/>
          <a:ext cx="2257426" cy="285749"/>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a:t>عدد أيام</a:t>
          </a:r>
          <a:r>
            <a:rPr lang="ar-IQ" sz="900" b="1" baseline="0"/>
            <a:t> المكوث لكافة </a:t>
          </a:r>
          <a:r>
            <a:rPr lang="ar-SA" sz="900" b="1" baseline="0"/>
            <a:t>الراقدين </a:t>
          </a:r>
          <a:r>
            <a:rPr lang="ar-IQ" sz="900" b="1" baseline="0"/>
            <a:t>خلال السنة</a:t>
          </a:r>
          <a:endParaRPr lang="en-US" sz="900" b="1"/>
        </a:p>
      </xdr:txBody>
    </xdr:sp>
    <xdr:clientData/>
  </xdr:twoCellAnchor>
  <xdr:twoCellAnchor>
    <xdr:from>
      <xdr:col>1</xdr:col>
      <xdr:colOff>19049</xdr:colOff>
      <xdr:row>24</xdr:row>
      <xdr:rowOff>200025</xdr:rowOff>
    </xdr:from>
    <xdr:to>
      <xdr:col>3</xdr:col>
      <xdr:colOff>304799</xdr:colOff>
      <xdr:row>25</xdr:row>
      <xdr:rowOff>38100</xdr:rowOff>
    </xdr:to>
    <xdr:sp macro="" textlink="">
      <xdr:nvSpPr>
        <xdr:cNvPr id="9" name="مربع نص 8"/>
        <xdr:cNvSpPr txBox="1"/>
      </xdr:nvSpPr>
      <xdr:spPr>
        <a:xfrm>
          <a:off x="11235870976" y="7038975"/>
          <a:ext cx="1733550" cy="24765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a:t>عدد الأسرّة</a:t>
          </a:r>
          <a:r>
            <a:rPr lang="ar-IQ" sz="900" b="1" baseline="0"/>
            <a:t> المهيأة للرقود × 365 يوم</a:t>
          </a:r>
          <a:endParaRPr lang="en-US" sz="900" b="1"/>
        </a:p>
      </xdr:txBody>
    </xdr:sp>
    <xdr:clientData/>
  </xdr:twoCellAnchor>
  <xdr:twoCellAnchor>
    <xdr:from>
      <xdr:col>3</xdr:col>
      <xdr:colOff>104774</xdr:colOff>
      <xdr:row>24</xdr:row>
      <xdr:rowOff>85726</xdr:rowOff>
    </xdr:from>
    <xdr:to>
      <xdr:col>4</xdr:col>
      <xdr:colOff>819149</xdr:colOff>
      <xdr:row>24</xdr:row>
      <xdr:rowOff>238125</xdr:rowOff>
    </xdr:to>
    <xdr:sp macro="" textlink="">
      <xdr:nvSpPr>
        <xdr:cNvPr id="10" name="مربع نص 9"/>
        <xdr:cNvSpPr txBox="1"/>
      </xdr:nvSpPr>
      <xdr:spPr>
        <a:xfrm>
          <a:off x="11234508901" y="6924676"/>
          <a:ext cx="1562100" cy="152399"/>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900" b="1" baseline="0"/>
            <a:t>× 100</a:t>
          </a:r>
          <a:endParaRPr lang="en-US" sz="900" b="1"/>
        </a:p>
      </xdr:txBody>
    </xdr:sp>
    <xdr:clientData/>
  </xdr:twoCellAnchor>
  <xdr:twoCellAnchor>
    <xdr:from>
      <xdr:col>1</xdr:col>
      <xdr:colOff>95248</xdr:colOff>
      <xdr:row>24</xdr:row>
      <xdr:rowOff>190501</xdr:rowOff>
    </xdr:from>
    <xdr:to>
      <xdr:col>3</xdr:col>
      <xdr:colOff>104774</xdr:colOff>
      <xdr:row>24</xdr:row>
      <xdr:rowOff>200025</xdr:rowOff>
    </xdr:to>
    <xdr:cxnSp macro="">
      <xdr:nvCxnSpPr>
        <xdr:cNvPr id="12" name="رابط مستقيم 11"/>
        <xdr:cNvCxnSpPr/>
      </xdr:nvCxnSpPr>
      <xdr:spPr>
        <a:xfrm rot="10800000">
          <a:off x="11236071001" y="7029451"/>
          <a:ext cx="1457326" cy="95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T28"/>
  <sheetViews>
    <sheetView rightToLeft="1" view="pageBreakPreview" zoomScaleSheetLayoutView="100" workbookViewId="0">
      <selection activeCell="A21" sqref="A21:XFD21"/>
    </sheetView>
  </sheetViews>
  <sheetFormatPr defaultRowHeight="14.25"/>
  <cols>
    <col min="1" max="1" width="9.375" customWidth="1"/>
    <col min="2" max="2" width="10.375" customWidth="1"/>
    <col min="3" max="3" width="8.75" customWidth="1"/>
    <col min="4" max="4" width="11.125" customWidth="1"/>
    <col min="5" max="5" width="14" customWidth="1"/>
    <col min="6" max="6" width="12.625" customWidth="1"/>
    <col min="7" max="7" width="12.375" customWidth="1"/>
    <col min="8" max="8" width="11.875" customWidth="1"/>
    <col min="9" max="9" width="12.875" customWidth="1"/>
    <col min="10" max="10" width="9.25" customWidth="1"/>
    <col min="11" max="11" width="8.875" customWidth="1"/>
    <col min="12" max="12" width="8.375" customWidth="1"/>
    <col min="13" max="13" width="11.125" hidden="1" customWidth="1"/>
    <col min="14" max="14" width="10.375" hidden="1" customWidth="1"/>
    <col min="15" max="16" width="9.125" hidden="1" customWidth="1"/>
    <col min="17" max="17" width="10.75" hidden="1" customWidth="1"/>
    <col min="18" max="18" width="11.875" hidden="1" customWidth="1"/>
    <col min="19" max="19" width="12" hidden="1" customWidth="1"/>
    <col min="20" max="20" width="10.125" hidden="1" customWidth="1"/>
  </cols>
  <sheetData>
    <row r="1" spans="1:20" ht="25.5" customHeight="1">
      <c r="A1" s="339" t="s">
        <v>131</v>
      </c>
      <c r="B1" s="339"/>
      <c r="C1" s="339"/>
      <c r="D1" s="339"/>
      <c r="E1" s="339"/>
      <c r="F1" s="339"/>
      <c r="G1" s="339"/>
      <c r="H1" s="339"/>
      <c r="I1" s="339"/>
      <c r="J1" s="339"/>
      <c r="K1" s="339"/>
      <c r="L1" s="339"/>
      <c r="M1" s="339"/>
      <c r="N1" s="339"/>
      <c r="O1" s="339"/>
      <c r="P1" s="339"/>
      <c r="Q1" s="339"/>
      <c r="R1" s="339"/>
    </row>
    <row r="2" spans="1:20" ht="22.5" customHeight="1" thickBot="1">
      <c r="A2" s="340" t="s">
        <v>20</v>
      </c>
      <c r="B2" s="340"/>
      <c r="C2" s="340"/>
      <c r="D2" s="340"/>
      <c r="E2" s="340"/>
      <c r="F2" s="340"/>
      <c r="G2" s="340"/>
      <c r="H2" s="340"/>
      <c r="I2" s="340"/>
      <c r="J2" s="340"/>
      <c r="K2" s="340"/>
      <c r="L2" s="340"/>
      <c r="M2" s="1"/>
      <c r="N2" s="1"/>
      <c r="O2" s="1"/>
      <c r="P2" s="2"/>
      <c r="Q2" s="3"/>
    </row>
    <row r="3" spans="1:20" ht="47.25" customHeight="1" thickTop="1">
      <c r="A3" s="25" t="s">
        <v>0</v>
      </c>
      <c r="B3" s="25" t="s">
        <v>21</v>
      </c>
      <c r="C3" s="25" t="s">
        <v>22</v>
      </c>
      <c r="D3" s="25" t="s">
        <v>23</v>
      </c>
      <c r="E3" s="25" t="s">
        <v>24</v>
      </c>
      <c r="F3" s="25" t="s">
        <v>25</v>
      </c>
      <c r="G3" s="25" t="s">
        <v>26</v>
      </c>
      <c r="H3" s="25" t="s">
        <v>59</v>
      </c>
      <c r="I3" s="25" t="s">
        <v>27</v>
      </c>
      <c r="J3" s="25" t="s">
        <v>28</v>
      </c>
      <c r="K3" s="25" t="s">
        <v>29</v>
      </c>
      <c r="L3" s="25" t="s">
        <v>30</v>
      </c>
    </row>
    <row r="4" spans="1:20" ht="21.95" customHeight="1">
      <c r="A4" s="4" t="s">
        <v>1</v>
      </c>
      <c r="B4" s="275">
        <v>7</v>
      </c>
      <c r="C4" s="275">
        <v>2</v>
      </c>
      <c r="D4" s="275">
        <v>1</v>
      </c>
      <c r="E4" s="275">
        <v>58</v>
      </c>
      <c r="F4" s="275">
        <v>1</v>
      </c>
      <c r="G4" s="275">
        <v>1</v>
      </c>
      <c r="H4" s="275">
        <v>1</v>
      </c>
      <c r="I4" s="275">
        <v>1</v>
      </c>
      <c r="J4" s="275">
        <v>1</v>
      </c>
      <c r="K4" s="275">
        <v>1</v>
      </c>
      <c r="L4" s="275">
        <v>74</v>
      </c>
    </row>
    <row r="5" spans="1:20" ht="21.95" customHeight="1">
      <c r="A5" s="4" t="s">
        <v>2</v>
      </c>
      <c r="B5" s="275">
        <v>9</v>
      </c>
      <c r="C5" s="275">
        <v>4</v>
      </c>
      <c r="D5" s="275">
        <v>1</v>
      </c>
      <c r="E5" s="275">
        <v>54</v>
      </c>
      <c r="F5" s="275">
        <v>1</v>
      </c>
      <c r="G5" s="275">
        <v>2</v>
      </c>
      <c r="H5" s="275">
        <v>0</v>
      </c>
      <c r="I5" s="275">
        <v>0</v>
      </c>
      <c r="J5" s="275">
        <v>1</v>
      </c>
      <c r="K5" s="275">
        <v>1</v>
      </c>
      <c r="L5" s="275">
        <v>73</v>
      </c>
    </row>
    <row r="6" spans="1:20" ht="21.95" customHeight="1">
      <c r="A6" s="4" t="s">
        <v>3</v>
      </c>
      <c r="B6" s="275">
        <v>49</v>
      </c>
      <c r="C6" s="275">
        <v>37</v>
      </c>
      <c r="D6" s="275">
        <v>2</v>
      </c>
      <c r="E6" s="275">
        <v>179</v>
      </c>
      <c r="F6" s="275">
        <v>3</v>
      </c>
      <c r="G6" s="275">
        <v>18</v>
      </c>
      <c r="H6" s="275">
        <v>2</v>
      </c>
      <c r="I6" s="275">
        <v>6</v>
      </c>
      <c r="J6" s="275">
        <v>1</v>
      </c>
      <c r="K6" s="275">
        <v>1</v>
      </c>
      <c r="L6" s="275">
        <v>298</v>
      </c>
    </row>
    <row r="7" spans="1:20" ht="21.95" customHeight="1">
      <c r="A7" s="4" t="s">
        <v>4</v>
      </c>
      <c r="B7" s="275">
        <v>15</v>
      </c>
      <c r="C7" s="275">
        <v>3</v>
      </c>
      <c r="D7" s="275">
        <v>1</v>
      </c>
      <c r="E7" s="275">
        <v>46</v>
      </c>
      <c r="F7" s="275">
        <v>1</v>
      </c>
      <c r="G7" s="275">
        <v>1</v>
      </c>
      <c r="H7" s="275">
        <v>1</v>
      </c>
      <c r="I7" s="275">
        <v>1</v>
      </c>
      <c r="J7" s="275">
        <v>1</v>
      </c>
      <c r="K7" s="275">
        <v>1</v>
      </c>
      <c r="L7" s="275">
        <v>71</v>
      </c>
    </row>
    <row r="8" spans="1:20" ht="21.95" customHeight="1">
      <c r="A8" s="4" t="s">
        <v>5</v>
      </c>
      <c r="B8" s="275">
        <v>6</v>
      </c>
      <c r="C8" s="275">
        <v>2</v>
      </c>
      <c r="D8" s="275">
        <v>1</v>
      </c>
      <c r="E8" s="275">
        <v>31</v>
      </c>
      <c r="F8" s="275">
        <v>1</v>
      </c>
      <c r="G8" s="275">
        <v>2</v>
      </c>
      <c r="H8" s="275">
        <v>0</v>
      </c>
      <c r="I8" s="275">
        <v>0</v>
      </c>
      <c r="J8" s="275">
        <v>1</v>
      </c>
      <c r="K8" s="275">
        <v>1</v>
      </c>
      <c r="L8" s="275">
        <v>45</v>
      </c>
    </row>
    <row r="9" spans="1:20" ht="21.95" customHeight="1">
      <c r="A9" s="4" t="s">
        <v>6</v>
      </c>
      <c r="B9" s="275">
        <v>8</v>
      </c>
      <c r="C9" s="275">
        <v>0</v>
      </c>
      <c r="D9" s="275">
        <v>1</v>
      </c>
      <c r="E9" s="275">
        <v>38</v>
      </c>
      <c r="F9" s="275">
        <v>1</v>
      </c>
      <c r="G9" s="275">
        <v>1</v>
      </c>
      <c r="H9" s="275">
        <v>0</v>
      </c>
      <c r="I9" s="275">
        <v>1</v>
      </c>
      <c r="J9" s="275">
        <v>1</v>
      </c>
      <c r="K9" s="275">
        <v>1</v>
      </c>
      <c r="L9" s="275">
        <v>52</v>
      </c>
    </row>
    <row r="10" spans="1:20" ht="21.95" customHeight="1">
      <c r="A10" s="4" t="s">
        <v>7</v>
      </c>
      <c r="B10" s="275">
        <v>7</v>
      </c>
      <c r="C10" s="275">
        <v>3</v>
      </c>
      <c r="D10" s="275">
        <v>1</v>
      </c>
      <c r="E10" s="275">
        <v>43</v>
      </c>
      <c r="F10" s="275">
        <v>1</v>
      </c>
      <c r="G10" s="275">
        <v>1</v>
      </c>
      <c r="H10" s="275">
        <v>0</v>
      </c>
      <c r="I10" s="275">
        <v>0</v>
      </c>
      <c r="J10" s="275">
        <v>0</v>
      </c>
      <c r="K10" s="275">
        <v>1</v>
      </c>
      <c r="L10" s="275">
        <v>57</v>
      </c>
    </row>
    <row r="11" spans="1:20" ht="21.95" customHeight="1">
      <c r="A11" s="4" t="s">
        <v>8</v>
      </c>
      <c r="B11" s="275">
        <v>6</v>
      </c>
      <c r="C11" s="275">
        <v>3</v>
      </c>
      <c r="D11" s="275">
        <v>1</v>
      </c>
      <c r="E11" s="275">
        <v>39</v>
      </c>
      <c r="F11" s="276">
        <v>1</v>
      </c>
      <c r="G11" s="275">
        <v>1</v>
      </c>
      <c r="H11" s="275">
        <v>0</v>
      </c>
      <c r="I11" s="275">
        <v>3</v>
      </c>
      <c r="J11" s="275">
        <v>1</v>
      </c>
      <c r="K11" s="275">
        <v>1</v>
      </c>
      <c r="L11" s="275">
        <v>56</v>
      </c>
    </row>
    <row r="12" spans="1:20" ht="21.95" customHeight="1">
      <c r="A12" s="4" t="s">
        <v>9</v>
      </c>
      <c r="B12" s="275">
        <v>4</v>
      </c>
      <c r="C12" s="275">
        <v>0</v>
      </c>
      <c r="D12" s="275">
        <v>1</v>
      </c>
      <c r="E12" s="275">
        <v>26</v>
      </c>
      <c r="F12" s="275">
        <v>1</v>
      </c>
      <c r="G12" s="275">
        <v>1</v>
      </c>
      <c r="H12" s="275">
        <v>1</v>
      </c>
      <c r="I12" s="275">
        <v>2</v>
      </c>
      <c r="J12" s="275">
        <v>1</v>
      </c>
      <c r="K12" s="275">
        <v>1</v>
      </c>
      <c r="L12" s="275">
        <v>38</v>
      </c>
    </row>
    <row r="13" spans="1:20" ht="21.95" customHeight="1">
      <c r="A13" s="4" t="s">
        <v>10</v>
      </c>
      <c r="B13" s="275">
        <v>9</v>
      </c>
      <c r="C13" s="275">
        <v>2</v>
      </c>
      <c r="D13" s="275">
        <v>1</v>
      </c>
      <c r="E13" s="275">
        <v>71</v>
      </c>
      <c r="F13" s="275">
        <v>1</v>
      </c>
      <c r="G13" s="275">
        <v>2</v>
      </c>
      <c r="H13" s="275">
        <v>0</v>
      </c>
      <c r="I13" s="275">
        <v>0</v>
      </c>
      <c r="J13" s="275">
        <v>1</v>
      </c>
      <c r="K13" s="275">
        <v>1</v>
      </c>
      <c r="L13" s="275">
        <v>88</v>
      </c>
    </row>
    <row r="14" spans="1:20" ht="21.95" customHeight="1">
      <c r="A14" s="4" t="s">
        <v>11</v>
      </c>
      <c r="B14" s="275">
        <v>8</v>
      </c>
      <c r="C14" s="275">
        <v>0</v>
      </c>
      <c r="D14" s="275">
        <v>1</v>
      </c>
      <c r="E14" s="275">
        <v>30</v>
      </c>
      <c r="F14" s="275">
        <v>1</v>
      </c>
      <c r="G14" s="275">
        <v>1</v>
      </c>
      <c r="H14" s="275">
        <v>0</v>
      </c>
      <c r="I14" s="275">
        <v>3</v>
      </c>
      <c r="J14" s="275">
        <v>1</v>
      </c>
      <c r="K14" s="275">
        <v>1</v>
      </c>
      <c r="L14" s="275">
        <v>46</v>
      </c>
    </row>
    <row r="15" spans="1:20" ht="21.95" customHeight="1" thickBot="1">
      <c r="A15" s="7" t="s">
        <v>12</v>
      </c>
      <c r="B15" s="277">
        <v>14</v>
      </c>
      <c r="C15" s="277">
        <v>5</v>
      </c>
      <c r="D15" s="277">
        <v>1</v>
      </c>
      <c r="E15" s="277">
        <v>101</v>
      </c>
      <c r="F15" s="277">
        <v>3</v>
      </c>
      <c r="G15" s="277">
        <v>2</v>
      </c>
      <c r="H15" s="277">
        <v>1</v>
      </c>
      <c r="I15" s="277">
        <v>4</v>
      </c>
      <c r="J15" s="277">
        <v>1</v>
      </c>
      <c r="K15" s="277">
        <v>1</v>
      </c>
      <c r="L15" s="277">
        <v>133</v>
      </c>
    </row>
    <row r="16" spans="1:20" ht="21.95" customHeight="1" thickTop="1" thickBot="1">
      <c r="A16" s="224" t="s">
        <v>13</v>
      </c>
      <c r="B16" s="278">
        <v>142</v>
      </c>
      <c r="C16" s="278">
        <v>61</v>
      </c>
      <c r="D16" s="278">
        <v>13</v>
      </c>
      <c r="E16" s="278">
        <v>716</v>
      </c>
      <c r="F16" s="278">
        <v>16</v>
      </c>
      <c r="G16" s="278">
        <v>33</v>
      </c>
      <c r="H16" s="278">
        <v>6</v>
      </c>
      <c r="I16" s="278">
        <v>21</v>
      </c>
      <c r="J16" s="278">
        <v>11</v>
      </c>
      <c r="K16" s="278">
        <v>12</v>
      </c>
      <c r="L16" s="278">
        <v>1031</v>
      </c>
      <c r="M16" s="91">
        <f t="shared" ref="M16:T16" si="0">SUM(M4:M15)</f>
        <v>0</v>
      </c>
      <c r="N16" s="91">
        <f t="shared" si="0"/>
        <v>0</v>
      </c>
      <c r="O16" s="91">
        <f t="shared" si="0"/>
        <v>0</v>
      </c>
      <c r="P16" s="91">
        <f t="shared" si="0"/>
        <v>0</v>
      </c>
      <c r="Q16" s="91">
        <f t="shared" si="0"/>
        <v>0</v>
      </c>
      <c r="R16" s="91">
        <f t="shared" si="0"/>
        <v>0</v>
      </c>
      <c r="S16" s="91">
        <f t="shared" si="0"/>
        <v>0</v>
      </c>
      <c r="T16" s="91">
        <f t="shared" si="0"/>
        <v>0</v>
      </c>
    </row>
    <row r="17" spans="1:17" ht="21.95" customHeight="1" thickTop="1" thickBot="1">
      <c r="A17" s="225" t="s">
        <v>14</v>
      </c>
      <c r="B17" s="279"/>
      <c r="C17" s="279"/>
      <c r="D17" s="279"/>
      <c r="E17" s="279"/>
      <c r="F17" s="279"/>
      <c r="G17" s="279"/>
      <c r="H17" s="279"/>
      <c r="I17" s="279"/>
      <c r="J17" s="279"/>
      <c r="K17" s="279"/>
      <c r="L17" s="279"/>
    </row>
    <row r="18" spans="1:17" ht="21.95" customHeight="1" thickTop="1">
      <c r="A18" s="9" t="s">
        <v>15</v>
      </c>
      <c r="B18" s="280">
        <v>14</v>
      </c>
      <c r="C18" s="280">
        <v>5</v>
      </c>
      <c r="D18" s="280">
        <v>1</v>
      </c>
      <c r="E18" s="280">
        <v>73</v>
      </c>
      <c r="F18" s="280">
        <v>1</v>
      </c>
      <c r="G18" s="280">
        <v>1</v>
      </c>
      <c r="H18" s="281">
        <v>0</v>
      </c>
      <c r="I18" s="281">
        <v>14</v>
      </c>
      <c r="J18" s="281">
        <v>1</v>
      </c>
      <c r="K18" s="281">
        <v>1</v>
      </c>
      <c r="L18" s="281">
        <v>111</v>
      </c>
    </row>
    <row r="19" spans="1:17" ht="21.95" customHeight="1">
      <c r="A19" s="4" t="s">
        <v>16</v>
      </c>
      <c r="B19" s="275">
        <v>37</v>
      </c>
      <c r="C19" s="275">
        <v>14</v>
      </c>
      <c r="D19" s="275">
        <v>2</v>
      </c>
      <c r="E19" s="275">
        <v>107</v>
      </c>
      <c r="F19" s="275">
        <v>1</v>
      </c>
      <c r="G19" s="275">
        <v>3</v>
      </c>
      <c r="H19" s="275">
        <v>1</v>
      </c>
      <c r="I19" s="275">
        <v>24</v>
      </c>
      <c r="J19" s="275">
        <v>5</v>
      </c>
      <c r="K19" s="275">
        <v>2</v>
      </c>
      <c r="L19" s="275">
        <v>196</v>
      </c>
    </row>
    <row r="20" spans="1:17" ht="21.95" customHeight="1" thickBot="1">
      <c r="A20" s="16" t="s">
        <v>17</v>
      </c>
      <c r="B20" s="282">
        <v>19</v>
      </c>
      <c r="C20" s="282">
        <v>15</v>
      </c>
      <c r="D20" s="282">
        <v>1</v>
      </c>
      <c r="E20" s="282">
        <v>94</v>
      </c>
      <c r="F20" s="282">
        <v>1</v>
      </c>
      <c r="G20" s="282">
        <v>3</v>
      </c>
      <c r="H20" s="282">
        <v>0</v>
      </c>
      <c r="I20" s="282">
        <v>6</v>
      </c>
      <c r="J20" s="282">
        <v>2</v>
      </c>
      <c r="K20" s="282">
        <v>1</v>
      </c>
      <c r="L20" s="282">
        <v>142</v>
      </c>
    </row>
    <row r="21" spans="1:17" ht="21.95" customHeight="1" thickTop="1" thickBot="1">
      <c r="A21" s="224" t="s">
        <v>13</v>
      </c>
      <c r="B21" s="278">
        <v>70</v>
      </c>
      <c r="C21" s="278">
        <v>34</v>
      </c>
      <c r="D21" s="278">
        <v>4</v>
      </c>
      <c r="E21" s="278">
        <v>274</v>
      </c>
      <c r="F21" s="278">
        <v>3</v>
      </c>
      <c r="G21" s="278">
        <v>7</v>
      </c>
      <c r="H21" s="278">
        <v>1</v>
      </c>
      <c r="I21" s="278">
        <v>44</v>
      </c>
      <c r="J21" s="278">
        <v>8</v>
      </c>
      <c r="K21" s="278">
        <v>4</v>
      </c>
      <c r="L21" s="278">
        <v>449</v>
      </c>
    </row>
    <row r="22" spans="1:17" ht="21.95" customHeight="1" thickTop="1" thickBot="1">
      <c r="A22" s="24" t="s">
        <v>18</v>
      </c>
      <c r="B22" s="279">
        <v>212</v>
      </c>
      <c r="C22" s="279">
        <v>95</v>
      </c>
      <c r="D22" s="279">
        <v>17</v>
      </c>
      <c r="E22" s="279">
        <v>990</v>
      </c>
      <c r="F22" s="279">
        <v>19</v>
      </c>
      <c r="G22" s="279">
        <v>40</v>
      </c>
      <c r="H22" s="279">
        <v>7</v>
      </c>
      <c r="I22" s="279">
        <v>65</v>
      </c>
      <c r="J22" s="279">
        <v>19</v>
      </c>
      <c r="K22" s="279">
        <v>16</v>
      </c>
      <c r="L22" s="279">
        <v>1480</v>
      </c>
    </row>
    <row r="23" spans="1:17" ht="6.75" customHeight="1" thickTop="1">
      <c r="A23" s="10"/>
      <c r="B23" s="10"/>
      <c r="C23" s="10"/>
      <c r="D23" s="10"/>
      <c r="E23" s="11"/>
      <c r="F23" s="11"/>
      <c r="G23" s="11"/>
      <c r="H23" s="11"/>
      <c r="I23" s="11"/>
      <c r="J23" s="10"/>
      <c r="K23" s="10"/>
      <c r="L23" s="11"/>
    </row>
    <row r="24" spans="1:17" ht="12" customHeight="1">
      <c r="A24" s="10"/>
      <c r="B24" s="10"/>
      <c r="C24" s="10"/>
      <c r="D24" s="10"/>
      <c r="E24" s="11"/>
      <c r="F24" s="11"/>
      <c r="G24" s="11"/>
      <c r="H24" s="11"/>
      <c r="I24" s="11"/>
      <c r="J24" s="10"/>
      <c r="K24" s="10"/>
      <c r="L24" s="11"/>
    </row>
    <row r="25" spans="1:17" ht="9" customHeight="1">
      <c r="A25" s="10"/>
      <c r="B25" s="10"/>
      <c r="C25" s="10"/>
      <c r="D25" s="10"/>
      <c r="E25" s="11"/>
      <c r="F25" s="11"/>
      <c r="G25" s="11"/>
      <c r="H25" s="11"/>
      <c r="I25" s="11"/>
      <c r="J25" s="10"/>
      <c r="K25" s="10"/>
      <c r="L25" s="11"/>
    </row>
    <row r="26" spans="1:17" ht="9.75" customHeight="1">
      <c r="A26" s="11"/>
      <c r="B26" s="11"/>
      <c r="C26" s="11"/>
      <c r="D26" s="11"/>
      <c r="E26" s="11"/>
      <c r="F26" s="11"/>
      <c r="G26" s="11"/>
      <c r="H26" s="11"/>
      <c r="I26" s="11"/>
      <c r="J26" s="11"/>
      <c r="K26" s="11"/>
      <c r="L26" s="11"/>
      <c r="M26" s="12"/>
      <c r="N26" s="12"/>
      <c r="Q26" s="13"/>
    </row>
    <row r="27" spans="1:17" ht="9.75" customHeight="1" thickBot="1">
      <c r="A27" s="11"/>
      <c r="B27" s="11"/>
      <c r="C27" s="11"/>
      <c r="D27" s="11"/>
      <c r="E27" s="11"/>
      <c r="F27" s="11"/>
      <c r="G27" s="11"/>
      <c r="H27" s="11"/>
      <c r="I27" s="11"/>
      <c r="J27" s="11"/>
      <c r="K27" s="11"/>
      <c r="L27" s="11"/>
    </row>
    <row r="28" spans="1:17" ht="21.75" customHeight="1">
      <c r="A28" s="337" t="s">
        <v>67</v>
      </c>
      <c r="B28" s="337"/>
      <c r="C28" s="337"/>
      <c r="D28" s="337"/>
      <c r="E28" s="338">
        <v>71</v>
      </c>
      <c r="F28" s="338"/>
      <c r="G28" s="338"/>
      <c r="H28" s="338"/>
      <c r="I28" s="338"/>
      <c r="J28" s="338"/>
      <c r="K28" s="338"/>
      <c r="L28" s="338"/>
    </row>
  </sheetData>
  <mergeCells count="4">
    <mergeCell ref="A28:D28"/>
    <mergeCell ref="E28:L28"/>
    <mergeCell ref="A1:R1"/>
    <mergeCell ref="A2:L2"/>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10.xml><?xml version="1.0" encoding="utf-8"?>
<worksheet xmlns="http://schemas.openxmlformats.org/spreadsheetml/2006/main" xmlns:r="http://schemas.openxmlformats.org/officeDocument/2006/relationships">
  <dimension ref="A1:K52"/>
  <sheetViews>
    <sheetView rightToLeft="1" view="pageBreakPreview" topLeftCell="A16" zoomScaleSheetLayoutView="100" workbookViewId="0">
      <selection activeCell="E36" sqref="E36"/>
    </sheetView>
  </sheetViews>
  <sheetFormatPr defaultColWidth="9.125" defaultRowHeight="14.25"/>
  <cols>
    <col min="1" max="1" width="12" style="188" customWidth="1"/>
    <col min="2" max="2" width="7.75" style="188" customWidth="1"/>
    <col min="3" max="3" width="10.625" style="188" customWidth="1"/>
    <col min="4" max="4" width="11.125" style="188" customWidth="1"/>
    <col min="5" max="5" width="11.625" style="188" customWidth="1"/>
    <col min="6" max="6" width="14" style="188" customWidth="1"/>
    <col min="7" max="7" width="12.75" style="188" customWidth="1"/>
    <col min="8" max="8" width="12.375" style="188" customWidth="1"/>
    <col min="9" max="9" width="9.625" style="188" customWidth="1"/>
    <col min="10" max="10" width="12" style="188" customWidth="1"/>
    <col min="11" max="11" width="9.125" style="188" customWidth="1"/>
    <col min="12" max="16384" width="9.125" style="188"/>
  </cols>
  <sheetData>
    <row r="1" spans="1:11" ht="23.25" customHeight="1">
      <c r="A1" s="384" t="s">
        <v>149</v>
      </c>
      <c r="B1" s="384"/>
      <c r="C1" s="384"/>
      <c r="D1" s="384"/>
      <c r="E1" s="384"/>
      <c r="F1" s="384"/>
      <c r="G1" s="384"/>
      <c r="H1" s="384"/>
      <c r="I1" s="384"/>
      <c r="J1" s="384"/>
      <c r="K1" s="384"/>
    </row>
    <row r="2" spans="1:11" ht="17.25" customHeight="1" thickBot="1">
      <c r="A2" s="385" t="s">
        <v>84</v>
      </c>
      <c r="B2" s="385"/>
      <c r="C2" s="385"/>
      <c r="D2" s="385"/>
      <c r="E2" s="385"/>
      <c r="F2" s="385"/>
      <c r="G2" s="385"/>
      <c r="H2" s="385"/>
      <c r="I2" s="385"/>
      <c r="J2" s="385"/>
      <c r="K2" s="385"/>
    </row>
    <row r="3" spans="1:11" ht="32.25" customHeight="1" thickTop="1">
      <c r="A3" s="189" t="s">
        <v>0</v>
      </c>
      <c r="B3" s="190" t="s">
        <v>47</v>
      </c>
      <c r="C3" s="190" t="s">
        <v>89</v>
      </c>
      <c r="D3" s="191" t="s">
        <v>124</v>
      </c>
      <c r="E3" s="191" t="s">
        <v>72</v>
      </c>
      <c r="F3" s="191" t="s">
        <v>118</v>
      </c>
      <c r="G3" s="191" t="s">
        <v>71</v>
      </c>
      <c r="H3" s="191" t="s">
        <v>60</v>
      </c>
      <c r="I3" s="191" t="s">
        <v>51</v>
      </c>
      <c r="J3" s="191" t="s">
        <v>125</v>
      </c>
      <c r="K3" s="191" t="s">
        <v>91</v>
      </c>
    </row>
    <row r="4" spans="1:11" ht="21" customHeight="1">
      <c r="A4" s="377" t="s">
        <v>1</v>
      </c>
      <c r="B4" s="201" t="s">
        <v>45</v>
      </c>
      <c r="C4" s="202">
        <v>6</v>
      </c>
      <c r="D4" s="310">
        <v>1108</v>
      </c>
      <c r="E4" s="310">
        <v>1168</v>
      </c>
      <c r="F4" s="268">
        <f>E4/D4*100</f>
        <v>105.41516245487365</v>
      </c>
      <c r="G4" s="310">
        <v>314425</v>
      </c>
      <c r="H4" s="268">
        <v>73.753283918183527</v>
      </c>
      <c r="I4" s="310">
        <v>102</v>
      </c>
      <c r="J4" s="310">
        <v>43</v>
      </c>
      <c r="K4" s="310">
        <v>32</v>
      </c>
    </row>
    <row r="5" spans="1:11" ht="21" customHeight="1">
      <c r="A5" s="376"/>
      <c r="B5" s="203" t="s">
        <v>46</v>
      </c>
      <c r="C5" s="204">
        <v>2</v>
      </c>
      <c r="D5" s="311">
        <v>47</v>
      </c>
      <c r="E5" s="311">
        <v>47</v>
      </c>
      <c r="F5" s="269">
        <f t="shared" ref="F5:F23" si="0">E5/D5*100</f>
        <v>100</v>
      </c>
      <c r="G5" s="311">
        <v>4030</v>
      </c>
      <c r="H5" s="269">
        <v>23.491693383853104</v>
      </c>
      <c r="I5" s="311">
        <v>0</v>
      </c>
      <c r="J5" s="311">
        <v>47</v>
      </c>
      <c r="K5" s="311">
        <v>6</v>
      </c>
    </row>
    <row r="6" spans="1:11" ht="21" customHeight="1">
      <c r="A6" s="377" t="s">
        <v>2</v>
      </c>
      <c r="B6" s="201" t="s">
        <v>45</v>
      </c>
      <c r="C6" s="202">
        <v>7</v>
      </c>
      <c r="D6" s="310">
        <v>1276</v>
      </c>
      <c r="E6" s="310">
        <v>1130</v>
      </c>
      <c r="F6" s="268">
        <f t="shared" si="0"/>
        <v>88.557993730407532</v>
      </c>
      <c r="G6" s="310">
        <v>266657</v>
      </c>
      <c r="H6" s="268">
        <v>64.65195781306825</v>
      </c>
      <c r="I6" s="310">
        <v>82</v>
      </c>
      <c r="J6" s="310">
        <v>22</v>
      </c>
      <c r="K6" s="310">
        <v>33</v>
      </c>
    </row>
    <row r="7" spans="1:11" ht="21" customHeight="1">
      <c r="A7" s="376"/>
      <c r="B7" s="203" t="s">
        <v>46</v>
      </c>
      <c r="C7" s="204">
        <v>4</v>
      </c>
      <c r="D7" s="311">
        <v>109</v>
      </c>
      <c r="E7" s="311">
        <v>103</v>
      </c>
      <c r="F7" s="269">
        <f t="shared" si="0"/>
        <v>94.495412844036693</v>
      </c>
      <c r="G7" s="311">
        <v>2049</v>
      </c>
      <c r="H7" s="269">
        <v>5.4501928447931904</v>
      </c>
      <c r="I7" s="311">
        <v>0</v>
      </c>
      <c r="J7" s="311">
        <v>77</v>
      </c>
      <c r="K7" s="311">
        <v>11</v>
      </c>
    </row>
    <row r="8" spans="1:11" ht="21" customHeight="1">
      <c r="A8" s="377" t="s">
        <v>3</v>
      </c>
      <c r="B8" s="201" t="s">
        <v>45</v>
      </c>
      <c r="C8" s="202">
        <v>49</v>
      </c>
      <c r="D8" s="310">
        <v>12427.000000000004</v>
      </c>
      <c r="E8" s="310">
        <v>10577</v>
      </c>
      <c r="F8" s="268">
        <f t="shared" si="0"/>
        <v>85.113060271988388</v>
      </c>
      <c r="G8" s="310">
        <v>3364525.9999999995</v>
      </c>
      <c r="H8" s="268">
        <v>87.150226454143834</v>
      </c>
      <c r="I8" s="310">
        <v>661.00000000000011</v>
      </c>
      <c r="J8" s="310">
        <v>599.00000000000011</v>
      </c>
      <c r="K8" s="310">
        <v>327.00000000000006</v>
      </c>
    </row>
    <row r="9" spans="1:11" ht="21" customHeight="1">
      <c r="A9" s="376"/>
      <c r="B9" s="203" t="s">
        <v>46</v>
      </c>
      <c r="C9" s="204">
        <v>37</v>
      </c>
      <c r="D9" s="311">
        <v>1555.9999999999998</v>
      </c>
      <c r="E9" s="311">
        <v>1278</v>
      </c>
      <c r="F9" s="269">
        <f t="shared" si="0"/>
        <v>82.133676092544988</v>
      </c>
      <c r="G9" s="311">
        <v>120182.00000000001</v>
      </c>
      <c r="H9" s="269">
        <v>25.764143460458339</v>
      </c>
      <c r="I9" s="311">
        <v>109</v>
      </c>
      <c r="J9" s="311">
        <v>1177.0000000000002</v>
      </c>
      <c r="K9" s="311">
        <v>136</v>
      </c>
    </row>
    <row r="10" spans="1:11" ht="21" customHeight="1">
      <c r="A10" s="377" t="s">
        <v>4</v>
      </c>
      <c r="B10" s="201" t="s">
        <v>45</v>
      </c>
      <c r="C10" s="202">
        <v>15</v>
      </c>
      <c r="D10" s="310">
        <v>2188</v>
      </c>
      <c r="E10" s="310">
        <v>2086</v>
      </c>
      <c r="F10" s="268">
        <f t="shared" si="0"/>
        <v>95.338208409506393</v>
      </c>
      <c r="G10" s="310">
        <v>415237.99999999994</v>
      </c>
      <c r="H10" s="268">
        <v>54.536833948436403</v>
      </c>
      <c r="I10" s="310">
        <v>154</v>
      </c>
      <c r="J10" s="310">
        <v>100</v>
      </c>
      <c r="K10" s="310">
        <v>30.000000000000011</v>
      </c>
    </row>
    <row r="11" spans="1:11" ht="21" customHeight="1">
      <c r="A11" s="376"/>
      <c r="B11" s="203" t="s">
        <v>46</v>
      </c>
      <c r="C11" s="204">
        <v>3</v>
      </c>
      <c r="D11" s="311">
        <v>60</v>
      </c>
      <c r="E11" s="311">
        <v>60</v>
      </c>
      <c r="F11" s="269">
        <f t="shared" si="0"/>
        <v>100</v>
      </c>
      <c r="G11" s="311">
        <v>16540</v>
      </c>
      <c r="H11" s="269">
        <v>75.525114155251146</v>
      </c>
      <c r="I11" s="311">
        <v>0</v>
      </c>
      <c r="J11" s="311">
        <v>60</v>
      </c>
      <c r="K11" s="311">
        <v>9</v>
      </c>
    </row>
    <row r="12" spans="1:11" ht="21" customHeight="1">
      <c r="A12" s="377" t="s">
        <v>5</v>
      </c>
      <c r="B12" s="201" t="s">
        <v>45</v>
      </c>
      <c r="C12" s="202">
        <v>6</v>
      </c>
      <c r="D12" s="310">
        <v>1304</v>
      </c>
      <c r="E12" s="310">
        <v>1129</v>
      </c>
      <c r="F12" s="268">
        <f t="shared" si="0"/>
        <v>86.579754601226995</v>
      </c>
      <c r="G12" s="310">
        <v>263243</v>
      </c>
      <c r="H12" s="268">
        <f t="shared" ref="H12:H13" si="1">(G12/(E12*365))*100</f>
        <v>63.880752757319485</v>
      </c>
      <c r="I12" s="310">
        <v>84</v>
      </c>
      <c r="J12" s="310">
        <v>46</v>
      </c>
      <c r="K12" s="310">
        <v>30</v>
      </c>
    </row>
    <row r="13" spans="1:11" ht="21" customHeight="1">
      <c r="A13" s="376"/>
      <c r="B13" s="203" t="s">
        <v>46</v>
      </c>
      <c r="C13" s="204">
        <v>2</v>
      </c>
      <c r="D13" s="311">
        <v>49</v>
      </c>
      <c r="E13" s="311">
        <v>68</v>
      </c>
      <c r="F13" s="269">
        <f t="shared" si="0"/>
        <v>138.77551020408163</v>
      </c>
      <c r="G13" s="311">
        <v>15921</v>
      </c>
      <c r="H13" s="270">
        <f t="shared" si="1"/>
        <v>64.145850120870264</v>
      </c>
      <c r="I13" s="311">
        <v>0</v>
      </c>
      <c r="J13" s="311">
        <v>49</v>
      </c>
      <c r="K13" s="311">
        <v>7</v>
      </c>
    </row>
    <row r="14" spans="1:11" ht="21" customHeight="1">
      <c r="A14" s="377" t="s">
        <v>6</v>
      </c>
      <c r="B14" s="201" t="s">
        <v>45</v>
      </c>
      <c r="C14" s="202">
        <v>8</v>
      </c>
      <c r="D14" s="310">
        <v>1631</v>
      </c>
      <c r="E14" s="310">
        <v>1426</v>
      </c>
      <c r="F14" s="268">
        <f t="shared" si="0"/>
        <v>87.431023911710611</v>
      </c>
      <c r="G14" s="310">
        <v>246532.99999999997</v>
      </c>
      <c r="H14" s="268">
        <v>47.365559376741139</v>
      </c>
      <c r="I14" s="310">
        <v>156.00000000000003</v>
      </c>
      <c r="J14" s="310">
        <v>59.000000000000007</v>
      </c>
      <c r="K14" s="310">
        <v>34</v>
      </c>
    </row>
    <row r="15" spans="1:11" ht="21" customHeight="1">
      <c r="A15" s="376"/>
      <c r="B15" s="203" t="s">
        <v>46</v>
      </c>
      <c r="C15" s="204">
        <v>0</v>
      </c>
      <c r="D15" s="311">
        <v>0</v>
      </c>
      <c r="E15" s="311">
        <v>0</v>
      </c>
      <c r="F15" s="269">
        <v>0</v>
      </c>
      <c r="G15" s="311">
        <v>0</v>
      </c>
      <c r="H15" s="269">
        <v>0</v>
      </c>
      <c r="I15" s="311">
        <v>0</v>
      </c>
      <c r="J15" s="311">
        <v>0</v>
      </c>
      <c r="K15" s="311">
        <v>0</v>
      </c>
    </row>
    <row r="16" spans="1:11" ht="21" customHeight="1">
      <c r="A16" s="375" t="s">
        <v>7</v>
      </c>
      <c r="B16" s="201" t="s">
        <v>45</v>
      </c>
      <c r="C16" s="205">
        <v>7</v>
      </c>
      <c r="D16" s="312">
        <v>1628</v>
      </c>
      <c r="E16" s="312">
        <v>1628</v>
      </c>
      <c r="F16" s="268">
        <f t="shared" si="0"/>
        <v>100</v>
      </c>
      <c r="G16" s="312">
        <v>314961</v>
      </c>
      <c r="H16" s="268">
        <v>53.00410622328431</v>
      </c>
      <c r="I16" s="312">
        <v>106.00000000000001</v>
      </c>
      <c r="J16" s="312">
        <v>255</v>
      </c>
      <c r="K16" s="312">
        <v>44</v>
      </c>
    </row>
    <row r="17" spans="1:11" ht="21" customHeight="1">
      <c r="A17" s="375"/>
      <c r="B17" s="203" t="s">
        <v>46</v>
      </c>
      <c r="C17" s="204">
        <v>3</v>
      </c>
      <c r="D17" s="311">
        <v>93</v>
      </c>
      <c r="E17" s="311">
        <v>89</v>
      </c>
      <c r="F17" s="269">
        <f t="shared" si="0"/>
        <v>95.6989247311828</v>
      </c>
      <c r="G17" s="311">
        <v>6430</v>
      </c>
      <c r="H17" s="269">
        <v>19.793750961982454</v>
      </c>
      <c r="I17" s="311">
        <v>2</v>
      </c>
      <c r="J17" s="311">
        <v>89</v>
      </c>
      <c r="K17" s="311">
        <v>13</v>
      </c>
    </row>
    <row r="18" spans="1:11" ht="21" customHeight="1">
      <c r="A18" s="382" t="s">
        <v>8</v>
      </c>
      <c r="B18" s="201" t="s">
        <v>45</v>
      </c>
      <c r="C18" s="202">
        <v>6</v>
      </c>
      <c r="D18" s="310">
        <v>1282</v>
      </c>
      <c r="E18" s="310">
        <v>1109</v>
      </c>
      <c r="F18" s="268">
        <f t="shared" si="0"/>
        <v>86.505460218408743</v>
      </c>
      <c r="G18" s="310">
        <v>270077</v>
      </c>
      <c r="H18" s="268">
        <v>66.721098854947698</v>
      </c>
      <c r="I18" s="310">
        <v>152</v>
      </c>
      <c r="J18" s="310">
        <v>46</v>
      </c>
      <c r="K18" s="310">
        <v>26</v>
      </c>
    </row>
    <row r="19" spans="1:11" ht="21" customHeight="1">
      <c r="A19" s="383"/>
      <c r="B19" s="203" t="s">
        <v>46</v>
      </c>
      <c r="C19" s="204">
        <v>3</v>
      </c>
      <c r="D19" s="311">
        <v>80</v>
      </c>
      <c r="E19" s="311">
        <v>71</v>
      </c>
      <c r="F19" s="269">
        <f t="shared" si="0"/>
        <v>88.75</v>
      </c>
      <c r="G19" s="311">
        <v>15101</v>
      </c>
      <c r="H19" s="269">
        <v>58.271271464402851</v>
      </c>
      <c r="I19" s="311">
        <v>23</v>
      </c>
      <c r="J19" s="311">
        <v>60</v>
      </c>
      <c r="K19" s="311">
        <v>10</v>
      </c>
    </row>
    <row r="20" spans="1:11" ht="21" customHeight="1">
      <c r="A20" s="377" t="s">
        <v>9</v>
      </c>
      <c r="B20" s="192" t="s">
        <v>45</v>
      </c>
      <c r="C20" s="200">
        <v>4</v>
      </c>
      <c r="D20" s="313">
        <v>1114</v>
      </c>
      <c r="E20" s="313">
        <v>1016</v>
      </c>
      <c r="F20" s="268">
        <f t="shared" si="0"/>
        <v>91.202872531418308</v>
      </c>
      <c r="G20" s="313">
        <v>181558</v>
      </c>
      <c r="H20" s="271">
        <v>48.958580519900771</v>
      </c>
      <c r="I20" s="313">
        <v>72</v>
      </c>
      <c r="J20" s="313">
        <v>40</v>
      </c>
      <c r="K20" s="313">
        <v>21</v>
      </c>
    </row>
    <row r="21" spans="1:11" ht="21" customHeight="1">
      <c r="A21" s="376"/>
      <c r="B21" s="203" t="s">
        <v>46</v>
      </c>
      <c r="C21" s="204">
        <v>0</v>
      </c>
      <c r="D21" s="311">
        <v>0</v>
      </c>
      <c r="E21" s="311">
        <v>0</v>
      </c>
      <c r="F21" s="269">
        <v>0</v>
      </c>
      <c r="G21" s="311">
        <v>0</v>
      </c>
      <c r="H21" s="269">
        <v>0</v>
      </c>
      <c r="I21" s="311">
        <v>0</v>
      </c>
      <c r="J21" s="311">
        <v>0</v>
      </c>
      <c r="K21" s="311">
        <v>0</v>
      </c>
    </row>
    <row r="22" spans="1:11" ht="21" customHeight="1">
      <c r="A22" s="377" t="s">
        <v>41</v>
      </c>
      <c r="B22" s="201" t="s">
        <v>45</v>
      </c>
      <c r="C22" s="202">
        <v>9</v>
      </c>
      <c r="D22" s="310">
        <v>1735</v>
      </c>
      <c r="E22" s="310">
        <v>1748</v>
      </c>
      <c r="F22" s="268">
        <f t="shared" si="0"/>
        <v>100.74927953890489</v>
      </c>
      <c r="G22" s="310">
        <v>339659</v>
      </c>
      <c r="H22" s="268">
        <v>53.236418921036957</v>
      </c>
      <c r="I22" s="310">
        <v>139</v>
      </c>
      <c r="J22" s="310">
        <v>53</v>
      </c>
      <c r="K22" s="310">
        <v>32.000000000000007</v>
      </c>
    </row>
    <row r="23" spans="1:11" ht="21" customHeight="1">
      <c r="A23" s="376"/>
      <c r="B23" s="203" t="s">
        <v>46</v>
      </c>
      <c r="C23" s="204">
        <v>2</v>
      </c>
      <c r="D23" s="311">
        <v>60</v>
      </c>
      <c r="E23" s="311">
        <v>60</v>
      </c>
      <c r="F23" s="269">
        <f t="shared" si="0"/>
        <v>100</v>
      </c>
      <c r="G23" s="311">
        <v>11950</v>
      </c>
      <c r="H23" s="269">
        <v>54.566210045662103</v>
      </c>
      <c r="I23" s="204">
        <v>32</v>
      </c>
      <c r="J23" s="204">
        <v>20</v>
      </c>
      <c r="K23" s="204">
        <v>6</v>
      </c>
    </row>
    <row r="24" spans="1:11" ht="13.5" customHeight="1">
      <c r="A24" s="193"/>
      <c r="B24" s="193"/>
      <c r="C24" s="193"/>
      <c r="D24" s="193"/>
      <c r="E24" s="193"/>
      <c r="F24" s="193"/>
      <c r="G24" s="193"/>
      <c r="H24" s="193"/>
      <c r="I24" s="193"/>
      <c r="J24" s="193"/>
      <c r="K24" s="194" t="s">
        <v>48</v>
      </c>
    </row>
    <row r="25" spans="1:11" ht="33" customHeight="1">
      <c r="A25" s="371" t="s">
        <v>150</v>
      </c>
      <c r="B25" s="371"/>
      <c r="C25" s="371"/>
      <c r="D25" s="371"/>
      <c r="E25" s="371"/>
      <c r="F25" s="371"/>
      <c r="G25" s="371"/>
      <c r="H25" s="371"/>
      <c r="I25" s="371"/>
      <c r="J25" s="371"/>
      <c r="K25" s="371"/>
    </row>
    <row r="26" spans="1:11" ht="5.25" customHeight="1" thickBot="1">
      <c r="A26" s="193"/>
      <c r="B26" s="193"/>
      <c r="C26" s="193"/>
      <c r="D26" s="193"/>
      <c r="E26" s="193"/>
      <c r="F26" s="193"/>
      <c r="G26" s="193"/>
      <c r="H26" s="193"/>
      <c r="I26" s="193"/>
      <c r="J26" s="193"/>
      <c r="K26" s="193"/>
    </row>
    <row r="27" spans="1:11" ht="18.75" customHeight="1">
      <c r="A27" s="372" t="s">
        <v>67</v>
      </c>
      <c r="B27" s="372"/>
      <c r="C27" s="372"/>
      <c r="D27" s="372"/>
      <c r="E27" s="196"/>
      <c r="F27" s="196"/>
      <c r="G27" s="196"/>
      <c r="H27" s="335">
        <v>101</v>
      </c>
      <c r="I27" s="196"/>
      <c r="J27" s="196"/>
      <c r="K27" s="196"/>
    </row>
    <row r="28" spans="1:11" ht="24" customHeight="1">
      <c r="A28" s="384" t="s">
        <v>140</v>
      </c>
      <c r="B28" s="384"/>
      <c r="C28" s="384"/>
      <c r="D28" s="384"/>
      <c r="E28" s="384"/>
      <c r="F28" s="384"/>
      <c r="G28" s="384"/>
      <c r="H28" s="384"/>
      <c r="I28" s="384"/>
      <c r="J28" s="384"/>
      <c r="K28" s="384"/>
    </row>
    <row r="29" spans="1:11" ht="15.75" customHeight="1" thickBot="1">
      <c r="A29" s="385" t="s">
        <v>85</v>
      </c>
      <c r="B29" s="385"/>
      <c r="C29" s="385"/>
      <c r="D29" s="385"/>
      <c r="E29" s="385"/>
      <c r="F29" s="385"/>
      <c r="G29" s="385"/>
      <c r="H29" s="385"/>
      <c r="I29" s="385"/>
      <c r="J29" s="385"/>
      <c r="K29" s="385"/>
    </row>
    <row r="30" spans="1:11" ht="41.25" customHeight="1" thickTop="1">
      <c r="A30" s="189" t="s">
        <v>0</v>
      </c>
      <c r="B30" s="190" t="s">
        <v>47</v>
      </c>
      <c r="C30" s="190" t="s">
        <v>89</v>
      </c>
      <c r="D30" s="191" t="s">
        <v>124</v>
      </c>
      <c r="E30" s="191" t="s">
        <v>72</v>
      </c>
      <c r="F30" s="191" t="s">
        <v>118</v>
      </c>
      <c r="G30" s="191" t="s">
        <v>71</v>
      </c>
      <c r="H30" s="191" t="s">
        <v>60</v>
      </c>
      <c r="I30" s="191" t="s">
        <v>51</v>
      </c>
      <c r="J30" s="191" t="s">
        <v>125</v>
      </c>
      <c r="K30" s="191" t="s">
        <v>91</v>
      </c>
    </row>
    <row r="31" spans="1:11" ht="21.95" customHeight="1">
      <c r="A31" s="377" t="s">
        <v>42</v>
      </c>
      <c r="B31" s="201" t="s">
        <v>45</v>
      </c>
      <c r="C31" s="206">
        <v>8</v>
      </c>
      <c r="D31" s="314">
        <v>1035</v>
      </c>
      <c r="E31" s="314">
        <v>947.99999999999989</v>
      </c>
      <c r="F31" s="215">
        <f>E31/D31*100</f>
        <v>91.594202898550719</v>
      </c>
      <c r="G31" s="314">
        <v>177838</v>
      </c>
      <c r="H31" s="215">
        <v>51.395295069649158</v>
      </c>
      <c r="I31" s="314">
        <v>38</v>
      </c>
      <c r="J31" s="310">
        <v>22</v>
      </c>
      <c r="K31" s="310">
        <v>25</v>
      </c>
    </row>
    <row r="32" spans="1:11" ht="21.95" customHeight="1">
      <c r="A32" s="376"/>
      <c r="B32" s="203" t="s">
        <v>46</v>
      </c>
      <c r="C32" s="207">
        <v>0</v>
      </c>
      <c r="D32" s="315">
        <v>0</v>
      </c>
      <c r="E32" s="315">
        <v>0</v>
      </c>
      <c r="F32" s="216">
        <v>0</v>
      </c>
      <c r="G32" s="315">
        <v>0</v>
      </c>
      <c r="H32" s="216">
        <v>0</v>
      </c>
      <c r="I32" s="315">
        <v>0</v>
      </c>
      <c r="J32" s="311">
        <v>0</v>
      </c>
      <c r="K32" s="311">
        <v>0</v>
      </c>
    </row>
    <row r="33" spans="1:11" ht="21.95" customHeight="1">
      <c r="A33" s="377" t="s">
        <v>12</v>
      </c>
      <c r="B33" s="201" t="s">
        <v>45</v>
      </c>
      <c r="C33" s="208">
        <v>14</v>
      </c>
      <c r="D33" s="316">
        <v>3745</v>
      </c>
      <c r="E33" s="316">
        <v>3556</v>
      </c>
      <c r="F33" s="215">
        <f t="shared" ref="F33:F48" si="2">E33/D33*100</f>
        <v>94.953271028037378</v>
      </c>
      <c r="G33" s="316">
        <v>695916</v>
      </c>
      <c r="H33" s="215">
        <v>53.616962263278737</v>
      </c>
      <c r="I33" s="316">
        <v>151</v>
      </c>
      <c r="J33" s="312">
        <v>198</v>
      </c>
      <c r="K33" s="312">
        <v>127</v>
      </c>
    </row>
    <row r="34" spans="1:11" ht="21.95" customHeight="1" thickBot="1">
      <c r="A34" s="375"/>
      <c r="B34" s="253" t="s">
        <v>46</v>
      </c>
      <c r="C34" s="254">
        <v>5</v>
      </c>
      <c r="D34" s="317">
        <v>203</v>
      </c>
      <c r="E34" s="317">
        <v>203</v>
      </c>
      <c r="F34" s="218">
        <f t="shared" si="2"/>
        <v>100</v>
      </c>
      <c r="G34" s="317">
        <v>26779</v>
      </c>
      <c r="H34" s="255">
        <v>36.141440043187799</v>
      </c>
      <c r="I34" s="317">
        <v>6</v>
      </c>
      <c r="J34" s="324">
        <v>203</v>
      </c>
      <c r="K34" s="324">
        <v>26</v>
      </c>
    </row>
    <row r="35" spans="1:11" ht="21.95" customHeight="1" thickTop="1">
      <c r="A35" s="373" t="s">
        <v>13</v>
      </c>
      <c r="B35" s="256" t="s">
        <v>45</v>
      </c>
      <c r="C35" s="257">
        <v>139</v>
      </c>
      <c r="D35" s="318">
        <v>30473.000000000004</v>
      </c>
      <c r="E35" s="318">
        <v>27521</v>
      </c>
      <c r="F35" s="217">
        <f t="shared" si="2"/>
        <v>90.31273586453581</v>
      </c>
      <c r="G35" s="318">
        <v>6850631</v>
      </c>
      <c r="H35" s="258">
        <v>68.198292412319759</v>
      </c>
      <c r="I35" s="318">
        <v>1897</v>
      </c>
      <c r="J35" s="318">
        <v>1483</v>
      </c>
      <c r="K35" s="318">
        <v>761</v>
      </c>
    </row>
    <row r="36" spans="1:11" ht="21.95" customHeight="1" thickBot="1">
      <c r="A36" s="374"/>
      <c r="B36" s="253" t="s">
        <v>46</v>
      </c>
      <c r="C36" s="254">
        <v>61</v>
      </c>
      <c r="D36" s="317">
        <v>2257</v>
      </c>
      <c r="E36" s="317">
        <v>1979</v>
      </c>
      <c r="F36" s="218">
        <f t="shared" si="2"/>
        <v>87.682764731945056</v>
      </c>
      <c r="G36" s="317">
        <v>310561</v>
      </c>
      <c r="H36" s="255">
        <v>42.994040161420948</v>
      </c>
      <c r="I36" s="317">
        <v>172</v>
      </c>
      <c r="J36" s="317">
        <v>1782.0000000000002</v>
      </c>
      <c r="K36" s="317">
        <v>224</v>
      </c>
    </row>
    <row r="37" spans="1:11" ht="21.95" customHeight="1" thickTop="1" thickBot="1">
      <c r="A37" s="259" t="s">
        <v>14</v>
      </c>
      <c r="B37" s="259"/>
      <c r="C37" s="260"/>
      <c r="D37" s="319"/>
      <c r="E37" s="319"/>
      <c r="F37" s="260"/>
      <c r="G37" s="319"/>
      <c r="H37" s="261"/>
      <c r="I37" s="325"/>
      <c r="J37" s="325"/>
      <c r="K37" s="325"/>
    </row>
    <row r="38" spans="1:11" ht="21.95" customHeight="1" thickTop="1">
      <c r="A38" s="375" t="s">
        <v>44</v>
      </c>
      <c r="B38" s="223" t="s">
        <v>45</v>
      </c>
      <c r="C38" s="208">
        <v>14</v>
      </c>
      <c r="D38" s="316">
        <v>1758</v>
      </c>
      <c r="E38" s="316">
        <v>1753</v>
      </c>
      <c r="F38" s="215">
        <f t="shared" si="2"/>
        <v>99.715585893060293</v>
      </c>
      <c r="G38" s="316">
        <v>357418.99999999994</v>
      </c>
      <c r="H38" s="217">
        <v>55.860247403668062</v>
      </c>
      <c r="I38" s="316">
        <v>99.000000000000014</v>
      </c>
      <c r="J38" s="316">
        <v>78</v>
      </c>
      <c r="K38" s="316">
        <v>57</v>
      </c>
    </row>
    <row r="39" spans="1:11" ht="21.95" customHeight="1">
      <c r="A39" s="376"/>
      <c r="B39" s="203" t="s">
        <v>46</v>
      </c>
      <c r="C39" s="207">
        <v>5</v>
      </c>
      <c r="D39" s="315">
        <v>238</v>
      </c>
      <c r="E39" s="315">
        <v>197</v>
      </c>
      <c r="F39" s="216">
        <f t="shared" si="2"/>
        <v>82.773109243697476</v>
      </c>
      <c r="G39" s="315">
        <v>13207</v>
      </c>
      <c r="H39" s="216">
        <v>18.367290174535846</v>
      </c>
      <c r="I39" s="315">
        <v>10</v>
      </c>
      <c r="J39" s="315">
        <v>73</v>
      </c>
      <c r="K39" s="315">
        <v>24</v>
      </c>
    </row>
    <row r="40" spans="1:11" ht="21.95" customHeight="1">
      <c r="A40" s="377" t="s">
        <v>16</v>
      </c>
      <c r="B40" s="201" t="s">
        <v>45</v>
      </c>
      <c r="C40" s="206">
        <v>35</v>
      </c>
      <c r="D40" s="314">
        <v>3512</v>
      </c>
      <c r="E40" s="314">
        <v>3089.0000000000005</v>
      </c>
      <c r="F40" s="215">
        <f t="shared" si="2"/>
        <v>87.95558086560365</v>
      </c>
      <c r="G40" s="314">
        <v>570662</v>
      </c>
      <c r="H40" s="215">
        <v>50.613711047153608</v>
      </c>
      <c r="I40" s="314">
        <v>158.00000000000003</v>
      </c>
      <c r="J40" s="314">
        <v>158</v>
      </c>
      <c r="K40" s="314">
        <v>58</v>
      </c>
    </row>
    <row r="41" spans="1:11" ht="21.95" customHeight="1">
      <c r="A41" s="376"/>
      <c r="B41" s="203" t="s">
        <v>46</v>
      </c>
      <c r="C41" s="207">
        <v>14</v>
      </c>
      <c r="D41" s="315">
        <v>583</v>
      </c>
      <c r="E41" s="315">
        <v>469</v>
      </c>
      <c r="F41" s="216">
        <f t="shared" si="2"/>
        <v>80.445969125214418</v>
      </c>
      <c r="G41" s="315">
        <v>63210</v>
      </c>
      <c r="H41" s="216">
        <v>36.924964219995907</v>
      </c>
      <c r="I41" s="315">
        <v>48</v>
      </c>
      <c r="J41" s="315">
        <v>247.00000000000003</v>
      </c>
      <c r="K41" s="315">
        <v>67</v>
      </c>
    </row>
    <row r="42" spans="1:11" ht="21.95" customHeight="1">
      <c r="A42" s="375" t="s">
        <v>68</v>
      </c>
      <c r="B42" s="212" t="s">
        <v>45</v>
      </c>
      <c r="C42" s="208">
        <v>19</v>
      </c>
      <c r="D42" s="316">
        <v>1537</v>
      </c>
      <c r="E42" s="316">
        <v>1625</v>
      </c>
      <c r="F42" s="215">
        <f t="shared" si="2"/>
        <v>105.72543916720885</v>
      </c>
      <c r="G42" s="316">
        <v>188905.00000000003</v>
      </c>
      <c r="H42" s="215">
        <v>31.849104320337201</v>
      </c>
      <c r="I42" s="316">
        <v>204</v>
      </c>
      <c r="J42" s="316">
        <v>493</v>
      </c>
      <c r="K42" s="316">
        <v>56.000000000000007</v>
      </c>
    </row>
    <row r="43" spans="1:11" ht="21.95" customHeight="1" thickBot="1">
      <c r="A43" s="375"/>
      <c r="B43" s="253" t="s">
        <v>46</v>
      </c>
      <c r="C43" s="254">
        <v>13</v>
      </c>
      <c r="D43" s="317">
        <v>2655</v>
      </c>
      <c r="E43" s="317">
        <v>676</v>
      </c>
      <c r="F43" s="218">
        <f t="shared" si="2"/>
        <v>25.46139359698682</v>
      </c>
      <c r="G43" s="317">
        <v>38565</v>
      </c>
      <c r="H43" s="255">
        <v>15.629812758369132</v>
      </c>
      <c r="I43" s="317">
        <v>23</v>
      </c>
      <c r="J43" s="317">
        <v>325</v>
      </c>
      <c r="K43" s="317">
        <v>57</v>
      </c>
    </row>
    <row r="44" spans="1:11" ht="21.95" customHeight="1" thickTop="1">
      <c r="A44" s="373" t="s">
        <v>13</v>
      </c>
      <c r="B44" s="256" t="s">
        <v>45</v>
      </c>
      <c r="C44" s="257">
        <v>68</v>
      </c>
      <c r="D44" s="318">
        <v>6807</v>
      </c>
      <c r="E44" s="318">
        <v>6467</v>
      </c>
      <c r="F44" s="272">
        <f t="shared" si="2"/>
        <v>95.005141765829293</v>
      </c>
      <c r="G44" s="318">
        <v>1116986</v>
      </c>
      <c r="H44" s="258">
        <v>47.320791965955713</v>
      </c>
      <c r="I44" s="318">
        <v>461.00000000000006</v>
      </c>
      <c r="J44" s="318">
        <v>729</v>
      </c>
      <c r="K44" s="318">
        <v>171</v>
      </c>
    </row>
    <row r="45" spans="1:11" ht="21.95" customHeight="1" thickBot="1">
      <c r="A45" s="378"/>
      <c r="B45" s="213" t="s">
        <v>46</v>
      </c>
      <c r="C45" s="214">
        <v>32</v>
      </c>
      <c r="D45" s="320">
        <v>3476</v>
      </c>
      <c r="E45" s="320">
        <v>1342</v>
      </c>
      <c r="F45" s="218">
        <f t="shared" si="2"/>
        <v>38.607594936708864</v>
      </c>
      <c r="G45" s="320">
        <v>114982</v>
      </c>
      <c r="H45" s="218">
        <v>23.473858277361533</v>
      </c>
      <c r="I45" s="320">
        <v>81</v>
      </c>
      <c r="J45" s="320">
        <v>645</v>
      </c>
      <c r="K45" s="320">
        <v>148</v>
      </c>
    </row>
    <row r="46" spans="1:11" ht="21.95" customHeight="1" thickTop="1">
      <c r="A46" s="379" t="s">
        <v>18</v>
      </c>
      <c r="B46" s="197" t="s">
        <v>45</v>
      </c>
      <c r="C46" s="209">
        <v>207</v>
      </c>
      <c r="D46" s="321">
        <v>37279.999999999985</v>
      </c>
      <c r="E46" s="321">
        <v>33988.000000000015</v>
      </c>
      <c r="F46" s="219">
        <f t="shared" si="2"/>
        <v>91.169527896995788</v>
      </c>
      <c r="G46" s="321">
        <v>7967617.0000000019</v>
      </c>
      <c r="H46" s="219">
        <v>64.225866986091773</v>
      </c>
      <c r="I46" s="321">
        <v>461.00000000000006</v>
      </c>
      <c r="J46" s="321">
        <v>729</v>
      </c>
      <c r="K46" s="321">
        <v>171</v>
      </c>
    </row>
    <row r="47" spans="1:11" ht="21.95" customHeight="1">
      <c r="A47" s="380"/>
      <c r="B47" s="198" t="s">
        <v>46</v>
      </c>
      <c r="C47" s="210">
        <v>93</v>
      </c>
      <c r="D47" s="322">
        <v>5732.9999999999973</v>
      </c>
      <c r="E47" s="322">
        <v>3320.9999999999986</v>
      </c>
      <c r="F47" s="220">
        <f t="shared" si="2"/>
        <v>57.927786499215074</v>
      </c>
      <c r="G47" s="322">
        <v>425543.00000000012</v>
      </c>
      <c r="H47" s="220">
        <v>35.106029294691751</v>
      </c>
      <c r="I47" s="322">
        <v>81</v>
      </c>
      <c r="J47" s="322">
        <v>645</v>
      </c>
      <c r="K47" s="322">
        <v>148</v>
      </c>
    </row>
    <row r="48" spans="1:11" ht="21.95" customHeight="1" thickBot="1">
      <c r="A48" s="381"/>
      <c r="B48" s="199" t="s">
        <v>94</v>
      </c>
      <c r="C48" s="211">
        <v>300</v>
      </c>
      <c r="D48" s="323">
        <v>43012.999999999985</v>
      </c>
      <c r="E48" s="323">
        <v>37309.000000000015</v>
      </c>
      <c r="F48" s="221">
        <f t="shared" si="2"/>
        <v>86.738892892846408</v>
      </c>
      <c r="G48" s="323">
        <v>8393160.0000000019</v>
      </c>
      <c r="H48" s="221">
        <v>61.633811959874521</v>
      </c>
      <c r="I48" s="323">
        <v>542</v>
      </c>
      <c r="J48" s="323">
        <v>1374</v>
      </c>
      <c r="K48" s="323">
        <v>319</v>
      </c>
    </row>
    <row r="49" spans="1:11" ht="34.5" customHeight="1" thickTop="1">
      <c r="A49" s="371" t="s">
        <v>150</v>
      </c>
      <c r="B49" s="371"/>
      <c r="C49" s="371"/>
      <c r="D49" s="371"/>
      <c r="E49" s="371"/>
      <c r="F49" s="371"/>
      <c r="G49" s="371"/>
      <c r="H49" s="371"/>
      <c r="I49" s="371"/>
      <c r="J49" s="371"/>
      <c r="K49" s="371"/>
    </row>
    <row r="50" spans="1:11" ht="10.5" customHeight="1">
      <c r="A50" s="193"/>
      <c r="B50" s="193"/>
      <c r="C50" s="193"/>
      <c r="D50" s="193"/>
      <c r="E50" s="193"/>
      <c r="F50" s="193"/>
      <c r="G50" s="193"/>
      <c r="H50" s="193"/>
      <c r="I50" s="193"/>
      <c r="J50" s="193"/>
      <c r="K50" s="193"/>
    </row>
    <row r="51" spans="1:11" ht="3" customHeight="1" thickBot="1">
      <c r="A51" s="195"/>
      <c r="B51" s="195"/>
      <c r="C51" s="195"/>
      <c r="D51" s="195"/>
      <c r="E51" s="195"/>
      <c r="F51" s="195"/>
      <c r="G51" s="195"/>
      <c r="H51" s="195"/>
      <c r="I51" s="195"/>
      <c r="J51" s="195"/>
      <c r="K51" s="195"/>
    </row>
    <row r="52" spans="1:11" ht="15.75" customHeight="1">
      <c r="A52" s="372" t="s">
        <v>67</v>
      </c>
      <c r="B52" s="372"/>
      <c r="C52" s="372"/>
      <c r="D52" s="372"/>
      <c r="E52" s="196"/>
      <c r="F52" s="196"/>
      <c r="G52" s="196"/>
      <c r="H52" s="335">
        <v>102</v>
      </c>
      <c r="I52" s="196"/>
      <c r="J52" s="196"/>
      <c r="K52" s="196"/>
    </row>
  </sheetData>
  <mergeCells count="26">
    <mergeCell ref="A10:A11"/>
    <mergeCell ref="A1:K1"/>
    <mergeCell ref="A2:K2"/>
    <mergeCell ref="A4:A5"/>
    <mergeCell ref="A6:A7"/>
    <mergeCell ref="A8:A9"/>
    <mergeCell ref="A33:A34"/>
    <mergeCell ref="A12:A13"/>
    <mergeCell ref="A14:A15"/>
    <mergeCell ref="A16:A17"/>
    <mergeCell ref="A18:A19"/>
    <mergeCell ref="A20:A21"/>
    <mergeCell ref="A22:A23"/>
    <mergeCell ref="A27:D27"/>
    <mergeCell ref="A28:K28"/>
    <mergeCell ref="A29:K29"/>
    <mergeCell ref="A31:A32"/>
    <mergeCell ref="A25:K25"/>
    <mergeCell ref="A49:K49"/>
    <mergeCell ref="A52:D52"/>
    <mergeCell ref="A35:A36"/>
    <mergeCell ref="A38:A39"/>
    <mergeCell ref="A40:A41"/>
    <mergeCell ref="A42:A43"/>
    <mergeCell ref="A44:A45"/>
    <mergeCell ref="A46:A48"/>
  </mergeCells>
  <printOptions horizont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11.xml><?xml version="1.0" encoding="utf-8"?>
<worksheet xmlns="http://schemas.openxmlformats.org/spreadsheetml/2006/main" xmlns:r="http://schemas.openxmlformats.org/officeDocument/2006/relationships">
  <sheetPr>
    <tabColor rgb="FFFF0000"/>
  </sheetPr>
  <dimension ref="A1:S52"/>
  <sheetViews>
    <sheetView rightToLeft="1" view="pageBreakPreview" topLeftCell="A16" zoomScaleSheetLayoutView="100" workbookViewId="0">
      <selection activeCell="N29" sqref="N29"/>
    </sheetView>
  </sheetViews>
  <sheetFormatPr defaultRowHeight="14.25"/>
  <cols>
    <col min="1" max="1" width="11.375" customWidth="1"/>
    <col min="2" max="2" width="10.125" customWidth="1"/>
    <col min="3" max="3" width="7.75" customWidth="1"/>
    <col min="4" max="4" width="11.125" customWidth="1"/>
    <col min="5" max="5" width="12.375" customWidth="1"/>
    <col min="6" max="7" width="14.25" customWidth="1"/>
    <col min="8" max="8" width="11.375" customWidth="1"/>
    <col min="9" max="9" width="10.875" customWidth="1"/>
    <col min="10" max="10" width="11.75" customWidth="1"/>
    <col min="11" max="11" width="14.375" customWidth="1"/>
  </cols>
  <sheetData>
    <row r="1" spans="1:19" ht="26.25" customHeight="1">
      <c r="A1" s="348" t="s">
        <v>128</v>
      </c>
      <c r="B1" s="348"/>
      <c r="C1" s="348"/>
      <c r="D1" s="348"/>
      <c r="E1" s="348"/>
      <c r="F1" s="348"/>
      <c r="G1" s="348"/>
      <c r="H1" s="348"/>
      <c r="I1" s="348"/>
      <c r="J1" s="348"/>
      <c r="K1" s="348"/>
      <c r="L1" s="339"/>
      <c r="M1" s="339"/>
      <c r="N1" s="339"/>
      <c r="O1" s="339"/>
      <c r="P1" s="339"/>
      <c r="Q1" s="339"/>
      <c r="R1" s="339"/>
      <c r="S1" s="339"/>
    </row>
    <row r="2" spans="1:19" ht="20.25" customHeight="1" thickBot="1">
      <c r="A2" s="340" t="s">
        <v>82</v>
      </c>
      <c r="B2" s="340"/>
      <c r="C2" s="340"/>
      <c r="D2" s="340"/>
      <c r="E2" s="340"/>
      <c r="F2" s="340"/>
      <c r="G2" s="340"/>
      <c r="H2" s="340"/>
      <c r="I2" s="340"/>
      <c r="J2" s="340"/>
      <c r="K2" s="340"/>
    </row>
    <row r="3" spans="1:19" ht="35.25" customHeight="1" thickTop="1">
      <c r="A3" s="36" t="s">
        <v>0</v>
      </c>
      <c r="B3" s="37" t="s">
        <v>47</v>
      </c>
      <c r="C3" s="37" t="s">
        <v>89</v>
      </c>
      <c r="D3" s="26" t="s">
        <v>124</v>
      </c>
      <c r="E3" s="26" t="s">
        <v>72</v>
      </c>
      <c r="F3" s="26" t="s">
        <v>118</v>
      </c>
      <c r="G3" s="26" t="s">
        <v>71</v>
      </c>
      <c r="H3" s="26" t="s">
        <v>60</v>
      </c>
      <c r="I3" s="26" t="s">
        <v>51</v>
      </c>
      <c r="J3" s="26" t="s">
        <v>125</v>
      </c>
      <c r="K3" s="26" t="s">
        <v>91</v>
      </c>
    </row>
    <row r="4" spans="1:19" ht="23.1" customHeight="1">
      <c r="A4" s="341" t="s">
        <v>1</v>
      </c>
      <c r="B4" s="20" t="s">
        <v>45</v>
      </c>
      <c r="C4" s="126">
        <v>6</v>
      </c>
      <c r="D4" s="126">
        <v>1108</v>
      </c>
      <c r="E4" s="125">
        <v>1168</v>
      </c>
      <c r="F4" s="160">
        <v>1.0541516245487366</v>
      </c>
      <c r="G4" s="125">
        <v>314425</v>
      </c>
      <c r="H4" s="161">
        <v>73.753283918183527</v>
      </c>
      <c r="I4" s="126">
        <v>102</v>
      </c>
      <c r="J4" s="126">
        <v>43</v>
      </c>
      <c r="K4" s="126">
        <v>32</v>
      </c>
    </row>
    <row r="5" spans="1:19" ht="23.1" customHeight="1">
      <c r="A5" s="342"/>
      <c r="B5" s="18" t="s">
        <v>46</v>
      </c>
      <c r="C5" s="159">
        <v>2</v>
      </c>
      <c r="D5" s="159">
        <v>47</v>
      </c>
      <c r="E5" s="127">
        <v>47</v>
      </c>
      <c r="F5" s="162">
        <v>1</v>
      </c>
      <c r="G5" s="127">
        <v>4030</v>
      </c>
      <c r="H5" s="163">
        <v>23.491693383853104</v>
      </c>
      <c r="I5" s="159">
        <v>0</v>
      </c>
      <c r="J5" s="159">
        <v>47</v>
      </c>
      <c r="K5" s="159">
        <v>6</v>
      </c>
    </row>
    <row r="6" spans="1:19" ht="23.1" customHeight="1">
      <c r="A6" s="341" t="s">
        <v>2</v>
      </c>
      <c r="B6" s="20" t="s">
        <v>45</v>
      </c>
      <c r="C6" s="126">
        <v>7</v>
      </c>
      <c r="D6" s="126">
        <v>1276</v>
      </c>
      <c r="E6" s="125">
        <v>1130</v>
      </c>
      <c r="F6" s="160">
        <v>0.88557993730407525</v>
      </c>
      <c r="G6" s="125">
        <v>266657</v>
      </c>
      <c r="H6" s="161">
        <v>64.65195781306825</v>
      </c>
      <c r="I6" s="126">
        <v>82</v>
      </c>
      <c r="J6" s="126">
        <v>22</v>
      </c>
      <c r="K6" s="126">
        <v>33</v>
      </c>
    </row>
    <row r="7" spans="1:19" ht="23.1" customHeight="1">
      <c r="A7" s="342"/>
      <c r="B7" s="18" t="s">
        <v>46</v>
      </c>
      <c r="C7" s="159">
        <v>4</v>
      </c>
      <c r="D7" s="159">
        <v>109</v>
      </c>
      <c r="E7" s="127">
        <v>103</v>
      </c>
      <c r="F7" s="162">
        <v>0.94495412844036697</v>
      </c>
      <c r="G7" s="127">
        <v>2049</v>
      </c>
      <c r="H7" s="163">
        <v>5.4501928447931904</v>
      </c>
      <c r="I7" s="159">
        <v>0</v>
      </c>
      <c r="J7" s="159">
        <v>77</v>
      </c>
      <c r="K7" s="159">
        <v>11</v>
      </c>
    </row>
    <row r="8" spans="1:19" ht="23.1" customHeight="1">
      <c r="A8" s="341" t="s">
        <v>3</v>
      </c>
      <c r="B8" s="20" t="s">
        <v>45</v>
      </c>
      <c r="C8" s="126">
        <v>49</v>
      </c>
      <c r="D8" s="126">
        <v>12427.000000000004</v>
      </c>
      <c r="E8" s="125">
        <v>10577</v>
      </c>
      <c r="F8" s="160">
        <v>0.85113060271988383</v>
      </c>
      <c r="G8" s="125">
        <v>3364525.9999999995</v>
      </c>
      <c r="H8" s="161">
        <v>87.150226454143834</v>
      </c>
      <c r="I8" s="125">
        <v>661.00000000000011</v>
      </c>
      <c r="J8" s="126">
        <v>599.00000000000011</v>
      </c>
      <c r="K8" s="126">
        <v>327.00000000000006</v>
      </c>
    </row>
    <row r="9" spans="1:19" ht="23.1" customHeight="1">
      <c r="A9" s="342"/>
      <c r="B9" s="18" t="s">
        <v>46</v>
      </c>
      <c r="C9" s="159">
        <v>37</v>
      </c>
      <c r="D9" s="159">
        <v>1555.9999999999998</v>
      </c>
      <c r="E9" s="127">
        <v>1278</v>
      </c>
      <c r="F9" s="162">
        <v>0.82133676092544994</v>
      </c>
      <c r="G9" s="127">
        <v>120182.00000000001</v>
      </c>
      <c r="H9" s="163">
        <v>25.764143460458339</v>
      </c>
      <c r="I9" s="127">
        <v>109</v>
      </c>
      <c r="J9" s="159">
        <v>1177.0000000000002</v>
      </c>
      <c r="K9" s="159">
        <v>136</v>
      </c>
    </row>
    <row r="10" spans="1:19" ht="23.1" customHeight="1">
      <c r="A10" s="341" t="s">
        <v>4</v>
      </c>
      <c r="B10" s="20" t="s">
        <v>45</v>
      </c>
      <c r="C10" s="126">
        <v>15</v>
      </c>
      <c r="D10" s="126">
        <v>2188</v>
      </c>
      <c r="E10" s="125">
        <v>2086</v>
      </c>
      <c r="F10" s="160">
        <v>0.95338208409506398</v>
      </c>
      <c r="G10" s="125">
        <v>415237.99999999994</v>
      </c>
      <c r="H10" s="161">
        <v>54.536833948436403</v>
      </c>
      <c r="I10" s="126">
        <v>154</v>
      </c>
      <c r="J10" s="126">
        <v>100</v>
      </c>
      <c r="K10" s="126">
        <v>30.000000000000011</v>
      </c>
    </row>
    <row r="11" spans="1:19" ht="23.1" customHeight="1">
      <c r="A11" s="342"/>
      <c r="B11" s="18" t="s">
        <v>46</v>
      </c>
      <c r="C11" s="159">
        <v>3</v>
      </c>
      <c r="D11" s="159">
        <v>60</v>
      </c>
      <c r="E11" s="127">
        <v>60</v>
      </c>
      <c r="F11" s="162">
        <v>1</v>
      </c>
      <c r="G11" s="127">
        <v>16540</v>
      </c>
      <c r="H11" s="163">
        <v>75.525114155251146</v>
      </c>
      <c r="I11" s="159">
        <v>0</v>
      </c>
      <c r="J11" s="159">
        <v>60</v>
      </c>
      <c r="K11" s="159">
        <v>9</v>
      </c>
    </row>
    <row r="12" spans="1:19" ht="23.1" customHeight="1">
      <c r="A12" s="341" t="s">
        <v>5</v>
      </c>
      <c r="B12" s="20" t="s">
        <v>45</v>
      </c>
      <c r="C12" s="126">
        <v>6</v>
      </c>
      <c r="D12" s="126">
        <v>1304</v>
      </c>
      <c r="E12" s="125">
        <v>1129</v>
      </c>
      <c r="F12" s="160">
        <v>0.86579754601226999</v>
      </c>
      <c r="G12" s="125">
        <v>263243</v>
      </c>
      <c r="H12" s="161">
        <v>63.880752757319485</v>
      </c>
      <c r="I12" s="126">
        <v>84</v>
      </c>
      <c r="J12" s="126">
        <v>46</v>
      </c>
      <c r="K12" s="126">
        <v>30</v>
      </c>
    </row>
    <row r="13" spans="1:19" ht="23.1" customHeight="1">
      <c r="A13" s="342"/>
      <c r="B13" s="18" t="s">
        <v>46</v>
      </c>
      <c r="C13" s="159">
        <v>2</v>
      </c>
      <c r="D13" s="159">
        <v>49</v>
      </c>
      <c r="E13" s="127">
        <v>68</v>
      </c>
      <c r="F13" s="162">
        <v>1.3877551020408163</v>
      </c>
      <c r="G13" s="127">
        <v>15921</v>
      </c>
      <c r="H13" s="186"/>
      <c r="I13" s="159">
        <v>0</v>
      </c>
      <c r="J13" s="159">
        <v>49</v>
      </c>
      <c r="K13" s="159">
        <v>7</v>
      </c>
    </row>
    <row r="14" spans="1:19" ht="23.1" customHeight="1">
      <c r="A14" s="341" t="s">
        <v>6</v>
      </c>
      <c r="B14" s="20" t="s">
        <v>45</v>
      </c>
      <c r="C14" s="126">
        <v>8</v>
      </c>
      <c r="D14" s="126">
        <v>1631</v>
      </c>
      <c r="E14" s="125">
        <v>1426</v>
      </c>
      <c r="F14" s="160">
        <v>0.87431023911710604</v>
      </c>
      <c r="G14" s="125">
        <v>246532.99999999997</v>
      </c>
      <c r="H14" s="161">
        <v>47.365559376741139</v>
      </c>
      <c r="I14" s="126">
        <v>156.00000000000003</v>
      </c>
      <c r="J14" s="126">
        <v>59.000000000000007</v>
      </c>
      <c r="K14" s="126">
        <v>34</v>
      </c>
    </row>
    <row r="15" spans="1:19" ht="23.1" customHeight="1">
      <c r="A15" s="342"/>
      <c r="B15" s="18" t="s">
        <v>46</v>
      </c>
      <c r="C15" s="159">
        <v>0</v>
      </c>
      <c r="D15" s="159">
        <v>0</v>
      </c>
      <c r="E15" s="127">
        <v>0</v>
      </c>
      <c r="F15" s="162">
        <v>0</v>
      </c>
      <c r="G15" s="127">
        <v>0</v>
      </c>
      <c r="H15" s="163">
        <v>0</v>
      </c>
      <c r="I15" s="159">
        <v>0</v>
      </c>
      <c r="J15" s="159">
        <v>0</v>
      </c>
      <c r="K15" s="159">
        <v>0</v>
      </c>
    </row>
    <row r="16" spans="1:19" ht="23.1" customHeight="1">
      <c r="A16" s="343" t="s">
        <v>7</v>
      </c>
      <c r="B16" s="20" t="s">
        <v>45</v>
      </c>
      <c r="C16" s="123">
        <v>7</v>
      </c>
      <c r="D16" s="123">
        <v>1628</v>
      </c>
      <c r="E16" s="124">
        <v>1628</v>
      </c>
      <c r="F16" s="160">
        <v>1</v>
      </c>
      <c r="G16" s="124">
        <v>314961</v>
      </c>
      <c r="H16" s="161">
        <v>53.00410622328431</v>
      </c>
      <c r="I16" s="123">
        <v>106.00000000000001</v>
      </c>
      <c r="J16" s="123">
        <v>255</v>
      </c>
      <c r="K16" s="123">
        <v>44</v>
      </c>
    </row>
    <row r="17" spans="1:19" ht="23.1" customHeight="1">
      <c r="A17" s="343"/>
      <c r="B17" s="16" t="s">
        <v>46</v>
      </c>
      <c r="C17" s="130">
        <v>3</v>
      </c>
      <c r="D17" s="130">
        <v>93</v>
      </c>
      <c r="E17" s="127">
        <v>89</v>
      </c>
      <c r="F17" s="162">
        <v>0.956989247311828</v>
      </c>
      <c r="G17" s="127">
        <v>6430</v>
      </c>
      <c r="H17" s="163">
        <v>19.793750961982454</v>
      </c>
      <c r="I17" s="130">
        <v>2</v>
      </c>
      <c r="J17" s="130">
        <v>89</v>
      </c>
      <c r="K17" s="130">
        <v>13</v>
      </c>
    </row>
    <row r="18" spans="1:19" ht="23.1" customHeight="1">
      <c r="A18" s="349" t="s">
        <v>8</v>
      </c>
      <c r="B18" s="62" t="s">
        <v>45</v>
      </c>
      <c r="C18" s="126">
        <v>6</v>
      </c>
      <c r="D18" s="126">
        <v>1282</v>
      </c>
      <c r="E18" s="125">
        <v>1109</v>
      </c>
      <c r="F18" s="160">
        <v>0.86505460218408736</v>
      </c>
      <c r="G18" s="125">
        <v>270077</v>
      </c>
      <c r="H18" s="161">
        <v>66.721098854947698</v>
      </c>
      <c r="I18" s="126">
        <v>152</v>
      </c>
      <c r="J18" s="126">
        <v>46</v>
      </c>
      <c r="K18" s="126">
        <v>26</v>
      </c>
    </row>
    <row r="19" spans="1:19" ht="23.1" customHeight="1">
      <c r="A19" s="350"/>
      <c r="B19" s="61" t="s">
        <v>46</v>
      </c>
      <c r="C19" s="159">
        <v>3</v>
      </c>
      <c r="D19" s="159">
        <v>80</v>
      </c>
      <c r="E19" s="127">
        <v>71</v>
      </c>
      <c r="F19" s="162">
        <v>0.88749999999999996</v>
      </c>
      <c r="G19" s="127">
        <v>15101</v>
      </c>
      <c r="H19" s="163">
        <v>58.271271464402851</v>
      </c>
      <c r="I19" s="159">
        <v>23</v>
      </c>
      <c r="J19" s="159">
        <v>60</v>
      </c>
      <c r="K19" s="159">
        <v>10</v>
      </c>
    </row>
    <row r="20" spans="1:19" ht="23.1" customHeight="1">
      <c r="A20" s="341" t="s">
        <v>9</v>
      </c>
      <c r="B20" s="20" t="s">
        <v>45</v>
      </c>
      <c r="C20" s="126">
        <v>4</v>
      </c>
      <c r="D20" s="126">
        <v>1114</v>
      </c>
      <c r="E20" s="126">
        <v>1016</v>
      </c>
      <c r="F20" s="160">
        <v>0.91202872531418311</v>
      </c>
      <c r="G20" s="125">
        <v>181558</v>
      </c>
      <c r="H20" s="161">
        <v>48.958580519900771</v>
      </c>
      <c r="I20" s="126">
        <v>72</v>
      </c>
      <c r="J20" s="126">
        <v>40</v>
      </c>
      <c r="K20" s="126">
        <v>21</v>
      </c>
    </row>
    <row r="21" spans="1:19" ht="23.1" customHeight="1">
      <c r="A21" s="342"/>
      <c r="B21" s="18" t="s">
        <v>46</v>
      </c>
      <c r="C21" s="159">
        <v>0</v>
      </c>
      <c r="D21" s="159">
        <v>0</v>
      </c>
      <c r="E21" s="159">
        <v>0</v>
      </c>
      <c r="F21" s="162">
        <v>0</v>
      </c>
      <c r="G21" s="127">
        <v>0</v>
      </c>
      <c r="H21" s="163">
        <v>0</v>
      </c>
      <c r="I21" s="159">
        <v>0</v>
      </c>
      <c r="J21" s="159">
        <v>0</v>
      </c>
      <c r="K21" s="159">
        <v>0</v>
      </c>
    </row>
    <row r="22" spans="1:19" ht="21" customHeight="1">
      <c r="A22" s="341" t="s">
        <v>41</v>
      </c>
      <c r="B22" s="20" t="s">
        <v>45</v>
      </c>
      <c r="C22" s="126">
        <v>9</v>
      </c>
      <c r="D22" s="126">
        <v>1735</v>
      </c>
      <c r="E22" s="125">
        <v>1748</v>
      </c>
      <c r="F22" s="160">
        <v>1.0074927953890489</v>
      </c>
      <c r="G22" s="125">
        <v>339659</v>
      </c>
      <c r="H22" s="161">
        <v>53.236418921036957</v>
      </c>
      <c r="I22" s="126">
        <v>139</v>
      </c>
      <c r="J22" s="126">
        <v>53</v>
      </c>
      <c r="K22" s="126">
        <v>32.000000000000007</v>
      </c>
    </row>
    <row r="23" spans="1:19" ht="23.1" customHeight="1">
      <c r="A23" s="342"/>
      <c r="B23" s="18" t="s">
        <v>46</v>
      </c>
      <c r="C23" s="159">
        <v>2</v>
      </c>
      <c r="D23" s="159">
        <v>60</v>
      </c>
      <c r="E23" s="127">
        <v>60</v>
      </c>
      <c r="F23" s="162">
        <v>1</v>
      </c>
      <c r="G23" s="127">
        <v>11950</v>
      </c>
      <c r="H23" s="162">
        <v>54.566210045662103</v>
      </c>
      <c r="I23" s="159">
        <v>32</v>
      </c>
      <c r="J23" s="159">
        <v>20</v>
      </c>
      <c r="K23" s="159">
        <v>6</v>
      </c>
    </row>
    <row r="24" spans="1:19" ht="9.75" customHeight="1">
      <c r="A24" s="10"/>
      <c r="B24" s="10"/>
      <c r="C24" s="10"/>
      <c r="D24" s="10"/>
      <c r="E24" s="10"/>
      <c r="F24" s="10"/>
      <c r="G24" s="10"/>
      <c r="H24" s="10"/>
      <c r="I24" s="10"/>
      <c r="J24" s="10"/>
      <c r="K24" s="60" t="s">
        <v>48</v>
      </c>
    </row>
    <row r="25" spans="1:19" ht="32.25" customHeight="1">
      <c r="A25" s="363" t="s">
        <v>52</v>
      </c>
      <c r="B25" s="363"/>
      <c r="C25" s="363"/>
      <c r="D25" s="363"/>
      <c r="E25" s="363"/>
      <c r="F25" s="363"/>
      <c r="G25" s="363"/>
      <c r="H25" s="363"/>
      <c r="I25" s="363"/>
      <c r="J25" s="363"/>
      <c r="K25" s="363"/>
    </row>
    <row r="26" spans="1:19" ht="1.5" customHeight="1" thickBot="1">
      <c r="A26" s="11"/>
      <c r="B26" s="11"/>
      <c r="C26" s="11"/>
      <c r="D26" s="11"/>
      <c r="E26" s="11"/>
      <c r="F26" s="11"/>
      <c r="G26" s="11"/>
      <c r="H26" s="11"/>
      <c r="I26" s="11"/>
      <c r="J26" s="11"/>
      <c r="K26" s="11"/>
    </row>
    <row r="27" spans="1:19" ht="25.5" customHeight="1">
      <c r="A27" s="337" t="s">
        <v>67</v>
      </c>
      <c r="B27" s="337"/>
      <c r="C27" s="337"/>
      <c r="D27" s="337"/>
      <c r="E27" s="19"/>
      <c r="F27" s="19"/>
      <c r="G27" s="19"/>
      <c r="H27" s="19"/>
      <c r="I27" s="19"/>
      <c r="J27" s="19"/>
      <c r="K27" s="19"/>
    </row>
    <row r="28" spans="1:19" ht="22.5" customHeight="1">
      <c r="A28" s="348" t="s">
        <v>128</v>
      </c>
      <c r="B28" s="348"/>
      <c r="C28" s="348"/>
      <c r="D28" s="348"/>
      <c r="E28" s="348"/>
      <c r="F28" s="348"/>
      <c r="G28" s="348"/>
      <c r="H28" s="348"/>
      <c r="I28" s="348"/>
      <c r="J28" s="348"/>
      <c r="K28" s="348"/>
      <c r="L28" s="339"/>
      <c r="M28" s="339"/>
      <c r="N28" s="339"/>
      <c r="O28" s="339"/>
      <c r="P28" s="339"/>
      <c r="Q28" s="339"/>
      <c r="R28" s="339"/>
      <c r="S28" s="339"/>
    </row>
    <row r="29" spans="1:19" ht="21" customHeight="1" thickBot="1">
      <c r="A29" s="340" t="s">
        <v>83</v>
      </c>
      <c r="B29" s="340"/>
      <c r="C29" s="340"/>
      <c r="D29" s="340"/>
      <c r="E29" s="340"/>
      <c r="F29" s="340"/>
      <c r="G29" s="340"/>
      <c r="H29" s="340"/>
      <c r="I29" s="340"/>
      <c r="J29" s="340"/>
      <c r="K29" s="340"/>
    </row>
    <row r="30" spans="1:19" ht="36" customHeight="1" thickTop="1">
      <c r="A30" s="36" t="s">
        <v>0</v>
      </c>
      <c r="B30" s="37" t="s">
        <v>47</v>
      </c>
      <c r="C30" s="37" t="s">
        <v>89</v>
      </c>
      <c r="D30" s="26" t="s">
        <v>124</v>
      </c>
      <c r="E30" s="26" t="s">
        <v>72</v>
      </c>
      <c r="F30" s="26" t="s">
        <v>118</v>
      </c>
      <c r="G30" s="26" t="s">
        <v>71</v>
      </c>
      <c r="H30" s="26" t="s">
        <v>60</v>
      </c>
      <c r="I30" s="26" t="s">
        <v>51</v>
      </c>
      <c r="J30" s="26" t="s">
        <v>125</v>
      </c>
      <c r="K30" s="26" t="s">
        <v>91</v>
      </c>
    </row>
    <row r="31" spans="1:19" ht="23.1" customHeight="1">
      <c r="A31" s="341" t="s">
        <v>42</v>
      </c>
      <c r="B31" s="20" t="s">
        <v>45</v>
      </c>
      <c r="C31" s="133">
        <v>8</v>
      </c>
      <c r="D31" s="133">
        <v>1035</v>
      </c>
      <c r="E31" s="133">
        <v>947.99999999999989</v>
      </c>
      <c r="F31" s="132">
        <v>0.91594202898550714</v>
      </c>
      <c r="G31" s="133">
        <v>177838</v>
      </c>
      <c r="H31" s="170">
        <v>51.395295069649158</v>
      </c>
      <c r="I31" s="106">
        <v>38</v>
      </c>
      <c r="J31" s="126">
        <v>22</v>
      </c>
      <c r="K31" s="126">
        <v>25</v>
      </c>
    </row>
    <row r="32" spans="1:19" ht="23.1" customHeight="1">
      <c r="A32" s="342"/>
      <c r="B32" s="18" t="s">
        <v>46</v>
      </c>
      <c r="C32" s="107">
        <v>0</v>
      </c>
      <c r="D32" s="107">
        <v>0</v>
      </c>
      <c r="E32" s="107">
        <v>0</v>
      </c>
      <c r="F32" s="171">
        <v>0</v>
      </c>
      <c r="G32" s="107">
        <v>0</v>
      </c>
      <c r="H32" s="172">
        <v>0</v>
      </c>
      <c r="I32" s="107">
        <v>0</v>
      </c>
      <c r="J32" s="127">
        <v>0</v>
      </c>
      <c r="K32" s="127">
        <v>0</v>
      </c>
    </row>
    <row r="33" spans="1:11" ht="23.1" customHeight="1">
      <c r="A33" s="341" t="s">
        <v>12</v>
      </c>
      <c r="B33" s="100" t="s">
        <v>45</v>
      </c>
      <c r="C33" s="115">
        <v>14</v>
      </c>
      <c r="D33" s="115">
        <v>3745</v>
      </c>
      <c r="E33" s="115">
        <v>3556</v>
      </c>
      <c r="F33" s="132">
        <v>0.94953271028037378</v>
      </c>
      <c r="G33" s="115">
        <v>695916</v>
      </c>
      <c r="H33" s="170">
        <v>53.616962263278737</v>
      </c>
      <c r="I33" s="108">
        <v>151</v>
      </c>
      <c r="J33" s="123">
        <v>198</v>
      </c>
      <c r="K33" s="123">
        <v>127</v>
      </c>
    </row>
    <row r="34" spans="1:11" ht="23.1" customHeight="1">
      <c r="A34" s="342"/>
      <c r="B34" s="101" t="s">
        <v>46</v>
      </c>
      <c r="C34" s="107">
        <v>5</v>
      </c>
      <c r="D34" s="107">
        <v>203</v>
      </c>
      <c r="E34" s="107">
        <v>203</v>
      </c>
      <c r="F34" s="171">
        <v>1</v>
      </c>
      <c r="G34" s="107">
        <v>26779</v>
      </c>
      <c r="H34" s="172">
        <v>36.141440043187799</v>
      </c>
      <c r="I34" s="107">
        <v>6</v>
      </c>
      <c r="J34" s="127">
        <v>203</v>
      </c>
      <c r="K34" s="127">
        <v>26</v>
      </c>
    </row>
    <row r="35" spans="1:11" ht="23.1" customHeight="1">
      <c r="A35" s="386" t="s">
        <v>13</v>
      </c>
      <c r="B35" s="76" t="s">
        <v>45</v>
      </c>
      <c r="C35" s="115">
        <v>139</v>
      </c>
      <c r="D35" s="115">
        <v>30473.000000000004</v>
      </c>
      <c r="E35" s="115">
        <v>27521</v>
      </c>
      <c r="F35" s="138">
        <v>0.90312735864535809</v>
      </c>
      <c r="G35" s="115">
        <v>6850631</v>
      </c>
      <c r="H35" s="174">
        <v>68.198292412319759</v>
      </c>
      <c r="I35" s="115">
        <v>1897</v>
      </c>
      <c r="J35" s="115">
        <v>1483</v>
      </c>
      <c r="K35" s="115">
        <v>761</v>
      </c>
    </row>
    <row r="36" spans="1:11" ht="23.1" customHeight="1">
      <c r="A36" s="387"/>
      <c r="B36" s="80" t="s">
        <v>46</v>
      </c>
      <c r="C36" s="107">
        <v>61</v>
      </c>
      <c r="D36" s="107">
        <v>2257</v>
      </c>
      <c r="E36" s="107">
        <v>1979</v>
      </c>
      <c r="F36" s="171">
        <v>0.87682764731945062</v>
      </c>
      <c r="G36" s="107">
        <v>310561</v>
      </c>
      <c r="H36" s="172">
        <v>42.994040161420948</v>
      </c>
      <c r="I36" s="107">
        <v>172</v>
      </c>
      <c r="J36" s="107">
        <v>1782.0000000000002</v>
      </c>
      <c r="K36" s="107">
        <v>224</v>
      </c>
    </row>
    <row r="37" spans="1:11" ht="23.1" customHeight="1">
      <c r="A37" s="23" t="s">
        <v>14</v>
      </c>
      <c r="B37" s="23"/>
      <c r="C37" s="111"/>
      <c r="D37" s="111"/>
      <c r="E37" s="111"/>
      <c r="F37" s="110"/>
      <c r="G37" s="111"/>
      <c r="H37" s="141"/>
      <c r="I37" s="110"/>
      <c r="J37" s="110"/>
      <c r="K37" s="110"/>
    </row>
    <row r="38" spans="1:11" ht="23.1" customHeight="1">
      <c r="A38" s="341" t="s">
        <v>44</v>
      </c>
      <c r="B38" s="20" t="s">
        <v>45</v>
      </c>
      <c r="C38" s="106">
        <v>14</v>
      </c>
      <c r="D38" s="106">
        <v>1758</v>
      </c>
      <c r="E38" s="133">
        <v>1753</v>
      </c>
      <c r="F38" s="132">
        <v>0.99715585893060299</v>
      </c>
      <c r="G38" s="133">
        <v>357418.99999999994</v>
      </c>
      <c r="H38" s="170">
        <v>55.860247403668062</v>
      </c>
      <c r="I38" s="106">
        <v>99.000000000000014</v>
      </c>
      <c r="J38" s="106">
        <v>78</v>
      </c>
      <c r="K38" s="106">
        <v>57</v>
      </c>
    </row>
    <row r="39" spans="1:11" ht="23.1" customHeight="1">
      <c r="A39" s="342"/>
      <c r="B39" s="18" t="s">
        <v>46</v>
      </c>
      <c r="C39" s="114">
        <v>5</v>
      </c>
      <c r="D39" s="107">
        <v>238</v>
      </c>
      <c r="E39" s="107">
        <v>197</v>
      </c>
      <c r="F39" s="171">
        <v>0.82773109243697474</v>
      </c>
      <c r="G39" s="107">
        <v>13207</v>
      </c>
      <c r="H39" s="172">
        <v>18.367290174535846</v>
      </c>
      <c r="I39" s="107">
        <v>10</v>
      </c>
      <c r="J39" s="107">
        <v>73</v>
      </c>
      <c r="K39" s="107">
        <v>24</v>
      </c>
    </row>
    <row r="40" spans="1:11" ht="23.1" customHeight="1">
      <c r="A40" s="341" t="s">
        <v>16</v>
      </c>
      <c r="B40" s="20" t="s">
        <v>45</v>
      </c>
      <c r="C40" s="106">
        <v>35</v>
      </c>
      <c r="D40" s="106">
        <v>3512</v>
      </c>
      <c r="E40" s="133">
        <v>3089.0000000000005</v>
      </c>
      <c r="F40" s="132">
        <v>0.87955580865603655</v>
      </c>
      <c r="G40" s="133">
        <v>570662</v>
      </c>
      <c r="H40" s="170">
        <v>50.613711047153608</v>
      </c>
      <c r="I40" s="106">
        <v>158.00000000000003</v>
      </c>
      <c r="J40" s="106">
        <v>158</v>
      </c>
      <c r="K40" s="106">
        <v>58</v>
      </c>
    </row>
    <row r="41" spans="1:11" ht="23.1" customHeight="1">
      <c r="A41" s="342"/>
      <c r="B41" s="18" t="s">
        <v>46</v>
      </c>
      <c r="C41" s="114">
        <v>14</v>
      </c>
      <c r="D41" s="107">
        <v>583</v>
      </c>
      <c r="E41" s="107">
        <v>469</v>
      </c>
      <c r="F41" s="171">
        <v>0.80445969125214412</v>
      </c>
      <c r="G41" s="107">
        <v>63210</v>
      </c>
      <c r="H41" s="172">
        <v>36.924964219995907</v>
      </c>
      <c r="I41" s="107">
        <v>48</v>
      </c>
      <c r="J41" s="107">
        <v>247.00000000000003</v>
      </c>
      <c r="K41" s="107">
        <v>67</v>
      </c>
    </row>
    <row r="42" spans="1:11" ht="23.1" customHeight="1">
      <c r="A42" s="343" t="s">
        <v>68</v>
      </c>
      <c r="B42" s="17" t="s">
        <v>45</v>
      </c>
      <c r="C42" s="108">
        <v>19</v>
      </c>
      <c r="D42" s="108">
        <v>1537</v>
      </c>
      <c r="E42" s="115">
        <v>1625</v>
      </c>
      <c r="F42" s="132">
        <v>1.0572543916720885</v>
      </c>
      <c r="G42" s="115">
        <v>188905.00000000003</v>
      </c>
      <c r="H42" s="170">
        <v>31.849104320337201</v>
      </c>
      <c r="I42" s="108">
        <v>204</v>
      </c>
      <c r="J42" s="108">
        <v>493</v>
      </c>
      <c r="K42" s="108">
        <v>56.000000000000007</v>
      </c>
    </row>
    <row r="43" spans="1:11" ht="23.1" customHeight="1">
      <c r="A43" s="342"/>
      <c r="B43" s="18" t="s">
        <v>46</v>
      </c>
      <c r="C43" s="114">
        <v>13</v>
      </c>
      <c r="D43" s="107">
        <v>2655</v>
      </c>
      <c r="E43" s="107">
        <v>676</v>
      </c>
      <c r="F43" s="171">
        <v>0.2546139359698682</v>
      </c>
      <c r="G43" s="107">
        <v>38565</v>
      </c>
      <c r="H43" s="172">
        <v>15.629812758369132</v>
      </c>
      <c r="I43" s="107">
        <v>23</v>
      </c>
      <c r="J43" s="107">
        <v>325</v>
      </c>
      <c r="K43" s="107">
        <v>57</v>
      </c>
    </row>
    <row r="44" spans="1:11" ht="23.1" customHeight="1">
      <c r="A44" s="386" t="s">
        <v>13</v>
      </c>
      <c r="B44" s="81" t="s">
        <v>45</v>
      </c>
      <c r="C44" s="106">
        <v>68</v>
      </c>
      <c r="D44" s="106">
        <v>6807</v>
      </c>
      <c r="E44" s="133">
        <v>6467</v>
      </c>
      <c r="F44" s="132">
        <v>0.95005141765829293</v>
      </c>
      <c r="G44" s="133">
        <v>1116986</v>
      </c>
      <c r="H44" s="170">
        <v>47.320791965955713</v>
      </c>
      <c r="I44" s="106">
        <v>461.00000000000006</v>
      </c>
      <c r="J44" s="106">
        <v>729</v>
      </c>
      <c r="K44" s="106">
        <v>171</v>
      </c>
    </row>
    <row r="45" spans="1:11" ht="23.1" customHeight="1" thickBot="1">
      <c r="A45" s="387"/>
      <c r="B45" s="80" t="s">
        <v>46</v>
      </c>
      <c r="C45" s="114">
        <v>32</v>
      </c>
      <c r="D45" s="114">
        <v>3476</v>
      </c>
      <c r="E45" s="175">
        <v>1342</v>
      </c>
      <c r="F45" s="176">
        <v>0.38607594936708861</v>
      </c>
      <c r="G45" s="175">
        <v>114982</v>
      </c>
      <c r="H45" s="177">
        <v>23.473858277361533</v>
      </c>
      <c r="I45" s="114">
        <v>81</v>
      </c>
      <c r="J45" s="114">
        <v>645</v>
      </c>
      <c r="K45" s="114">
        <v>148</v>
      </c>
    </row>
    <row r="46" spans="1:11" ht="23.1" customHeight="1" thickTop="1">
      <c r="A46" s="354" t="s">
        <v>18</v>
      </c>
      <c r="B46" s="73" t="s">
        <v>45</v>
      </c>
      <c r="C46" s="113">
        <v>207</v>
      </c>
      <c r="D46" s="113">
        <v>37279.999999999985</v>
      </c>
      <c r="E46" s="113">
        <v>33988.000000000015</v>
      </c>
      <c r="F46" s="164">
        <v>0.91169527896995783</v>
      </c>
      <c r="G46" s="113">
        <v>7967617.0000000019</v>
      </c>
      <c r="H46" s="168">
        <v>64.225866986091773</v>
      </c>
      <c r="I46" s="113">
        <v>461.00000000000006</v>
      </c>
      <c r="J46" s="113">
        <v>729</v>
      </c>
      <c r="K46" s="113">
        <v>171</v>
      </c>
    </row>
    <row r="47" spans="1:11" ht="23.1" customHeight="1">
      <c r="A47" s="355"/>
      <c r="B47" s="78" t="s">
        <v>46</v>
      </c>
      <c r="C47" s="128">
        <v>93</v>
      </c>
      <c r="D47" s="128">
        <v>5732.9999999999973</v>
      </c>
      <c r="E47" s="128">
        <v>3320.9999999999986</v>
      </c>
      <c r="F47" s="165">
        <v>0.57927786499215073</v>
      </c>
      <c r="G47" s="128">
        <v>425543.00000000012</v>
      </c>
      <c r="H47" s="169">
        <v>35.106029294691751</v>
      </c>
      <c r="I47" s="128">
        <v>81</v>
      </c>
      <c r="J47" s="128">
        <v>645</v>
      </c>
      <c r="K47" s="128">
        <v>148</v>
      </c>
    </row>
    <row r="48" spans="1:11" ht="23.1" customHeight="1" thickBot="1">
      <c r="A48" s="356"/>
      <c r="B48" s="79" t="s">
        <v>94</v>
      </c>
      <c r="C48" s="129">
        <v>300</v>
      </c>
      <c r="D48" s="129">
        <v>43012.999999999985</v>
      </c>
      <c r="E48" s="129">
        <v>37309.000000000015</v>
      </c>
      <c r="F48" s="166">
        <v>0.86738892892846409</v>
      </c>
      <c r="G48" s="129">
        <v>8393160.0000000019</v>
      </c>
      <c r="H48" s="167">
        <v>61.633811959874521</v>
      </c>
      <c r="I48" s="129">
        <v>542</v>
      </c>
      <c r="J48" s="129">
        <v>1374</v>
      </c>
      <c r="K48" s="129">
        <v>319</v>
      </c>
    </row>
    <row r="49" spans="1:11" ht="54.75" customHeight="1" thickTop="1">
      <c r="A49" s="363" t="s">
        <v>52</v>
      </c>
      <c r="B49" s="363"/>
      <c r="C49" s="363"/>
      <c r="D49" s="363"/>
      <c r="E49" s="363"/>
      <c r="F49" s="363"/>
      <c r="G49" s="363"/>
      <c r="H49" s="363"/>
      <c r="I49" s="363"/>
      <c r="J49" s="363"/>
      <c r="K49" s="363"/>
    </row>
    <row r="50" spans="1:11" ht="8.25" customHeight="1">
      <c r="A50" s="10"/>
      <c r="B50" s="10"/>
      <c r="C50" s="10"/>
      <c r="D50" s="10"/>
      <c r="E50" s="10"/>
      <c r="F50" s="10"/>
      <c r="G50" s="10"/>
      <c r="H50" s="10"/>
      <c r="I50" s="10"/>
      <c r="J50" s="10"/>
      <c r="K50" s="10"/>
    </row>
    <row r="51" spans="1:11" ht="3" customHeight="1" thickBot="1">
      <c r="A51" s="11"/>
      <c r="B51" s="11"/>
      <c r="C51" s="11"/>
      <c r="D51" s="11"/>
      <c r="E51" s="11"/>
      <c r="F51" s="11"/>
      <c r="G51" s="11"/>
      <c r="H51" s="11"/>
      <c r="I51" s="11"/>
      <c r="J51" s="11"/>
      <c r="K51" s="11"/>
    </row>
    <row r="52" spans="1:11" ht="25.5" customHeight="1">
      <c r="A52" s="337" t="s">
        <v>67</v>
      </c>
      <c r="B52" s="337"/>
      <c r="C52" s="337"/>
      <c r="D52" s="337"/>
      <c r="E52" s="19"/>
      <c r="F52" s="19"/>
      <c r="G52" s="19"/>
      <c r="H52" s="19"/>
      <c r="I52" s="19"/>
      <c r="J52" s="19"/>
      <c r="K52" s="19"/>
    </row>
  </sheetData>
  <mergeCells count="28">
    <mergeCell ref="L28:S28"/>
    <mergeCell ref="A28:K28"/>
    <mergeCell ref="L1:S1"/>
    <mergeCell ref="A1:K1"/>
    <mergeCell ref="A49:K49"/>
    <mergeCell ref="A38:A39"/>
    <mergeCell ref="A40:A41"/>
    <mergeCell ref="A42:A43"/>
    <mergeCell ref="A10:A11"/>
    <mergeCell ref="A2:K2"/>
    <mergeCell ref="A4:A5"/>
    <mergeCell ref="A6:A7"/>
    <mergeCell ref="A8:A9"/>
    <mergeCell ref="A46:A48"/>
    <mergeCell ref="A35:A36"/>
    <mergeCell ref="A44:A45"/>
    <mergeCell ref="A52:D52"/>
    <mergeCell ref="A31:A32"/>
    <mergeCell ref="A33:A34"/>
    <mergeCell ref="A12:A13"/>
    <mergeCell ref="A14:A15"/>
    <mergeCell ref="A16:A17"/>
    <mergeCell ref="A29:K29"/>
    <mergeCell ref="A18:A19"/>
    <mergeCell ref="A20:A21"/>
    <mergeCell ref="A22:A23"/>
    <mergeCell ref="A25:K25"/>
    <mergeCell ref="A27:D27"/>
  </mergeCells>
  <printOptions horizontalCentered="1"/>
  <pageMargins left="0.70866141732283472" right="0.70866141732283472" top="0.59055118110236227" bottom="0.19685039370078741" header="0.31496062992125984" footer="0.31496062992125984"/>
  <pageSetup paperSize="9" scale="90" orientation="landscape" r:id="rId1"/>
  <drawing r:id="rId2"/>
</worksheet>
</file>

<file path=xl/worksheets/sheet12.xml><?xml version="1.0" encoding="utf-8"?>
<worksheet xmlns="http://schemas.openxmlformats.org/spreadsheetml/2006/main" xmlns:r="http://schemas.openxmlformats.org/officeDocument/2006/relationships">
  <dimension ref="A1:AL28"/>
  <sheetViews>
    <sheetView rightToLeft="1" view="pageBreakPreview" zoomScaleSheetLayoutView="100" workbookViewId="0">
      <selection activeCell="J20" sqref="J20"/>
    </sheetView>
  </sheetViews>
  <sheetFormatPr defaultRowHeight="14.25"/>
  <cols>
    <col min="1" max="1" width="13.375" customWidth="1"/>
    <col min="2" max="4" width="10.75" customWidth="1"/>
    <col min="5" max="5" width="0.625" customWidth="1"/>
    <col min="6" max="8" width="10.75" customWidth="1"/>
    <col min="9" max="9" width="0.75" customWidth="1"/>
    <col min="10" max="12" width="10.75" customWidth="1"/>
    <col min="13" max="13" width="11.125" hidden="1" customWidth="1"/>
    <col min="14" max="14" width="10.375" hidden="1" customWidth="1"/>
    <col min="15" max="16" width="9.125" hidden="1" customWidth="1"/>
    <col min="17" max="17" width="10.75" hidden="1" customWidth="1"/>
    <col min="18" max="18" width="11.875" hidden="1" customWidth="1"/>
    <col min="19" max="19" width="12" hidden="1" customWidth="1"/>
  </cols>
  <sheetData>
    <row r="1" spans="1:38" ht="21.75" customHeight="1">
      <c r="A1" s="348" t="s">
        <v>92</v>
      </c>
      <c r="B1" s="348"/>
      <c r="C1" s="348"/>
      <c r="D1" s="348"/>
      <c r="E1" s="348"/>
      <c r="F1" s="348"/>
      <c r="G1" s="348"/>
      <c r="H1" s="348"/>
      <c r="I1" s="348"/>
      <c r="J1" s="348"/>
      <c r="K1" s="348"/>
      <c r="L1" s="348"/>
      <c r="M1" s="348"/>
      <c r="N1" s="348"/>
      <c r="O1" s="348"/>
      <c r="P1" s="348"/>
      <c r="Q1" s="348"/>
      <c r="R1" s="348"/>
      <c r="S1" s="348"/>
    </row>
    <row r="2" spans="1:38" ht="22.5" customHeight="1" thickBot="1">
      <c r="A2" s="340" t="s">
        <v>86</v>
      </c>
      <c r="B2" s="340"/>
      <c r="C2" s="340"/>
      <c r="D2" s="340"/>
      <c r="E2" s="340"/>
      <c r="F2" s="340"/>
      <c r="G2" s="340"/>
      <c r="H2" s="340"/>
      <c r="I2" s="340"/>
      <c r="J2" s="340"/>
      <c r="K2" s="340"/>
      <c r="L2" s="340"/>
      <c r="M2" s="340"/>
      <c r="N2" s="340"/>
      <c r="O2" s="340"/>
      <c r="P2" s="340"/>
      <c r="Q2" s="340"/>
      <c r="R2" s="340"/>
      <c r="S2" s="340"/>
      <c r="T2" s="339"/>
      <c r="U2" s="339"/>
      <c r="V2" s="339"/>
      <c r="W2" s="339"/>
      <c r="X2" s="339"/>
      <c r="Y2" s="339"/>
      <c r="Z2" s="339"/>
      <c r="AA2" s="339"/>
      <c r="AB2" s="339"/>
      <c r="AC2" s="339"/>
      <c r="AD2" s="339"/>
      <c r="AE2" s="339"/>
      <c r="AF2" s="339"/>
      <c r="AG2" s="339"/>
      <c r="AH2" s="339"/>
      <c r="AI2" s="339"/>
      <c r="AJ2" s="339"/>
      <c r="AK2" s="339"/>
      <c r="AL2" s="339"/>
    </row>
    <row r="3" spans="1:38" ht="23.25" customHeight="1" thickTop="1">
      <c r="A3" s="359" t="s">
        <v>0</v>
      </c>
      <c r="B3" s="357" t="s">
        <v>64</v>
      </c>
      <c r="C3" s="357"/>
      <c r="D3" s="357"/>
      <c r="E3" s="42"/>
      <c r="F3" s="357" t="s">
        <v>65</v>
      </c>
      <c r="G3" s="357"/>
      <c r="H3" s="357"/>
      <c r="I3" s="364"/>
      <c r="J3" s="357" t="s">
        <v>93</v>
      </c>
      <c r="K3" s="357"/>
      <c r="L3" s="357"/>
      <c r="M3" s="32"/>
      <c r="N3" s="32"/>
      <c r="O3" s="32"/>
      <c r="P3" s="33"/>
      <c r="Q3" s="34"/>
      <c r="R3" s="35"/>
      <c r="S3" s="35"/>
    </row>
    <row r="4" spans="1:38" ht="29.25" customHeight="1">
      <c r="A4" s="360"/>
      <c r="B4" s="27" t="s">
        <v>39</v>
      </c>
      <c r="C4" s="27" t="s">
        <v>40</v>
      </c>
      <c r="D4" s="27" t="s">
        <v>30</v>
      </c>
      <c r="E4" s="28"/>
      <c r="F4" s="27" t="s">
        <v>39</v>
      </c>
      <c r="G4" s="27" t="s">
        <v>40</v>
      </c>
      <c r="H4" s="27" t="s">
        <v>30</v>
      </c>
      <c r="I4" s="388"/>
      <c r="J4" s="27" t="s">
        <v>39</v>
      </c>
      <c r="K4" s="27" t="s">
        <v>40</v>
      </c>
      <c r="L4" s="27" t="s">
        <v>30</v>
      </c>
      <c r="M4" s="31"/>
      <c r="N4" s="31"/>
      <c r="O4" s="31"/>
      <c r="P4" s="31"/>
      <c r="Q4" s="31"/>
      <c r="R4" s="31"/>
      <c r="S4" s="31"/>
    </row>
    <row r="5" spans="1:38" ht="21" customHeight="1">
      <c r="A5" s="4" t="s">
        <v>1</v>
      </c>
      <c r="B5" s="40"/>
      <c r="C5" s="46"/>
      <c r="D5" s="46"/>
      <c r="E5" s="46"/>
      <c r="F5" s="46"/>
      <c r="G5" s="46"/>
      <c r="H5" s="46"/>
      <c r="I5" s="46"/>
      <c r="J5" s="46"/>
      <c r="K5" s="46"/>
      <c r="L5" s="46"/>
    </row>
    <row r="6" spans="1:38" ht="21" customHeight="1">
      <c r="A6" s="4" t="s">
        <v>2</v>
      </c>
      <c r="B6" s="4"/>
      <c r="C6" s="6"/>
      <c r="D6" s="6"/>
      <c r="E6" s="6"/>
      <c r="F6" s="6"/>
      <c r="G6" s="6"/>
      <c r="H6" s="6"/>
      <c r="I6" s="6"/>
      <c r="J6" s="6"/>
      <c r="K6" s="6"/>
      <c r="L6" s="6"/>
      <c r="M6" s="54"/>
      <c r="N6" s="54"/>
      <c r="O6" s="54"/>
      <c r="P6" s="54"/>
      <c r="Q6" s="54"/>
      <c r="R6" s="54"/>
      <c r="S6" s="54"/>
    </row>
    <row r="7" spans="1:38" ht="21" customHeight="1">
      <c r="A7" s="4" t="s">
        <v>3</v>
      </c>
      <c r="B7" s="4"/>
      <c r="C7" s="6"/>
      <c r="D7" s="6"/>
      <c r="E7" s="6"/>
      <c r="F7" s="6"/>
      <c r="G7" s="6"/>
      <c r="H7" s="6"/>
      <c r="I7" s="6"/>
      <c r="J7" s="6"/>
      <c r="K7" s="6"/>
      <c r="L7" s="6"/>
      <c r="M7" s="54"/>
      <c r="N7" s="54"/>
      <c r="O7" s="54"/>
      <c r="P7" s="54"/>
      <c r="Q7" s="54"/>
      <c r="R7" s="54"/>
      <c r="S7" s="54"/>
    </row>
    <row r="8" spans="1:38" ht="21" customHeight="1">
      <c r="A8" s="4" t="s">
        <v>4</v>
      </c>
      <c r="B8" s="4"/>
      <c r="C8" s="6"/>
      <c r="D8" s="6"/>
      <c r="E8" s="6"/>
      <c r="F8" s="6"/>
      <c r="G8" s="6"/>
      <c r="H8" s="6"/>
      <c r="I8" s="6"/>
      <c r="J8" s="6"/>
      <c r="K8" s="6"/>
      <c r="L8" s="6"/>
      <c r="M8" s="54"/>
      <c r="N8" s="54"/>
      <c r="O8" s="54"/>
      <c r="P8" s="54"/>
      <c r="Q8" s="54"/>
      <c r="R8" s="54"/>
      <c r="S8" s="54"/>
    </row>
    <row r="9" spans="1:38" ht="21" customHeight="1">
      <c r="A9" s="4" t="s">
        <v>5</v>
      </c>
      <c r="B9" s="4"/>
      <c r="C9" s="6"/>
      <c r="D9" s="6"/>
      <c r="E9" s="6"/>
      <c r="F9" s="6"/>
      <c r="G9" s="6"/>
      <c r="H9" s="6"/>
      <c r="I9" s="6"/>
      <c r="J9" s="6"/>
      <c r="K9" s="6"/>
      <c r="L9" s="6"/>
      <c r="M9" s="54"/>
      <c r="N9" s="54"/>
      <c r="O9" s="54"/>
      <c r="P9" s="54"/>
      <c r="Q9" s="54"/>
      <c r="R9" s="54"/>
      <c r="S9" s="54"/>
    </row>
    <row r="10" spans="1:38" ht="21" customHeight="1">
      <c r="A10" s="4" t="s">
        <v>6</v>
      </c>
      <c r="B10" s="4"/>
      <c r="C10" s="6"/>
      <c r="D10" s="6"/>
      <c r="E10" s="6"/>
      <c r="F10" s="6"/>
      <c r="G10" s="6"/>
      <c r="H10" s="6"/>
      <c r="I10" s="6"/>
      <c r="J10" s="6"/>
      <c r="K10" s="6"/>
      <c r="L10" s="6"/>
      <c r="M10" s="54"/>
      <c r="N10" s="54"/>
      <c r="O10" s="54"/>
      <c r="P10" s="54"/>
      <c r="Q10" s="54"/>
      <c r="R10" s="54"/>
      <c r="S10" s="54"/>
    </row>
    <row r="11" spans="1:38" ht="21" customHeight="1">
      <c r="A11" s="4" t="s">
        <v>7</v>
      </c>
      <c r="B11" s="4"/>
      <c r="C11" s="6"/>
      <c r="D11" s="6"/>
      <c r="E11" s="6"/>
      <c r="F11" s="6"/>
      <c r="G11" s="6"/>
      <c r="H11" s="6"/>
      <c r="I11" s="6"/>
      <c r="J11" s="6"/>
      <c r="K11" s="6"/>
      <c r="L11" s="6"/>
      <c r="M11" s="54"/>
      <c r="N11" s="54"/>
      <c r="O11" s="54"/>
      <c r="P11" s="54"/>
      <c r="Q11" s="54"/>
      <c r="R11" s="54"/>
      <c r="S11" s="54"/>
    </row>
    <row r="12" spans="1:38" ht="21" customHeight="1">
      <c r="A12" s="4" t="s">
        <v>8</v>
      </c>
      <c r="B12" s="4"/>
      <c r="C12" s="6"/>
      <c r="D12" s="6"/>
      <c r="E12" s="6"/>
      <c r="F12" s="6"/>
      <c r="G12" s="6"/>
      <c r="H12" s="6"/>
      <c r="I12" s="6"/>
      <c r="J12" s="6"/>
      <c r="K12" s="6"/>
      <c r="L12" s="6"/>
      <c r="M12" s="54"/>
      <c r="N12" s="54"/>
      <c r="O12" s="54"/>
      <c r="P12" s="54"/>
      <c r="Q12" s="54"/>
      <c r="R12" s="54"/>
      <c r="S12" s="54"/>
    </row>
    <row r="13" spans="1:38" ht="21" customHeight="1">
      <c r="A13" s="4" t="s">
        <v>9</v>
      </c>
      <c r="B13" s="4"/>
      <c r="C13" s="6"/>
      <c r="D13" s="6"/>
      <c r="E13" s="6"/>
      <c r="F13" s="6"/>
      <c r="G13" s="6"/>
      <c r="H13" s="6"/>
      <c r="I13" s="6"/>
      <c r="J13" s="6"/>
      <c r="K13" s="6"/>
      <c r="L13" s="6"/>
      <c r="M13" s="54"/>
      <c r="N13" s="54"/>
      <c r="O13" s="54"/>
      <c r="P13" s="54"/>
      <c r="Q13" s="54"/>
      <c r="R13" s="54"/>
      <c r="S13" s="54"/>
    </row>
    <row r="14" spans="1:38" ht="21" customHeight="1">
      <c r="A14" s="4" t="s">
        <v>10</v>
      </c>
      <c r="B14" s="4"/>
      <c r="C14" s="6"/>
      <c r="D14" s="6"/>
      <c r="E14" s="6"/>
      <c r="F14" s="6"/>
      <c r="G14" s="6"/>
      <c r="H14" s="6"/>
      <c r="I14" s="6"/>
      <c r="J14" s="6"/>
      <c r="K14" s="6"/>
      <c r="L14" s="6"/>
      <c r="M14" s="54"/>
      <c r="N14" s="54"/>
      <c r="O14" s="54"/>
      <c r="P14" s="54"/>
      <c r="Q14" s="54"/>
      <c r="R14" s="54"/>
      <c r="S14" s="54"/>
    </row>
    <row r="15" spans="1:38" ht="21" customHeight="1">
      <c r="A15" s="4" t="s">
        <v>11</v>
      </c>
      <c r="B15" s="4"/>
      <c r="C15" s="6"/>
      <c r="D15" s="6"/>
      <c r="E15" s="6"/>
      <c r="F15" s="6"/>
      <c r="G15" s="6"/>
      <c r="H15" s="6"/>
      <c r="I15" s="6"/>
      <c r="J15" s="6"/>
      <c r="K15" s="6"/>
      <c r="L15" s="6"/>
      <c r="M15" s="54"/>
      <c r="N15" s="54"/>
      <c r="O15" s="54"/>
      <c r="P15" s="54"/>
      <c r="Q15" s="54"/>
      <c r="R15" s="54"/>
      <c r="S15" s="54"/>
    </row>
    <row r="16" spans="1:38" ht="21" customHeight="1">
      <c r="A16" s="16" t="s">
        <v>12</v>
      </c>
      <c r="B16" s="40"/>
      <c r="C16" s="5"/>
      <c r="D16" s="5"/>
      <c r="E16" s="5"/>
      <c r="F16" s="5"/>
      <c r="G16" s="5"/>
      <c r="H16" s="5"/>
      <c r="I16" s="5"/>
      <c r="J16" s="5"/>
      <c r="K16" s="5"/>
      <c r="L16" s="5"/>
    </row>
    <row r="17" spans="1:19" ht="21" customHeight="1">
      <c r="A17" s="8" t="s">
        <v>13</v>
      </c>
      <c r="B17" s="51"/>
      <c r="C17" s="52"/>
      <c r="D17" s="52"/>
      <c r="E17" s="52"/>
      <c r="F17" s="52"/>
      <c r="G17" s="52"/>
      <c r="H17" s="52"/>
      <c r="I17" s="52"/>
      <c r="J17" s="52"/>
      <c r="K17" s="52"/>
      <c r="L17" s="52"/>
      <c r="M17" s="53"/>
      <c r="N17" s="53"/>
      <c r="O17" s="53"/>
      <c r="P17" s="53"/>
      <c r="Q17" s="53"/>
      <c r="R17" s="53"/>
      <c r="S17" s="53"/>
    </row>
    <row r="18" spans="1:19" ht="21" customHeight="1">
      <c r="A18" s="23" t="s">
        <v>14</v>
      </c>
      <c r="B18" s="23"/>
      <c r="C18" s="23"/>
      <c r="D18" s="23"/>
      <c r="E18" s="23"/>
      <c r="F18" s="23"/>
      <c r="G18" s="23"/>
      <c r="H18" s="23"/>
      <c r="I18" s="23"/>
      <c r="J18" s="23"/>
      <c r="K18" s="23"/>
      <c r="L18" s="23"/>
      <c r="M18" s="23"/>
      <c r="N18" s="23"/>
      <c r="O18" s="23"/>
      <c r="P18" s="23"/>
      <c r="Q18" s="23"/>
      <c r="R18" s="23"/>
      <c r="S18" s="23"/>
    </row>
    <row r="19" spans="1:19" ht="21" customHeight="1">
      <c r="A19" s="41" t="s">
        <v>15</v>
      </c>
      <c r="B19" s="16"/>
      <c r="C19" s="46"/>
      <c r="D19" s="46"/>
      <c r="E19" s="46"/>
      <c r="F19" s="46"/>
      <c r="G19" s="46"/>
      <c r="H19" s="46"/>
      <c r="I19" s="46"/>
      <c r="J19" s="46"/>
      <c r="K19" s="46"/>
      <c r="L19" s="46"/>
    </row>
    <row r="20" spans="1:19" ht="21" customHeight="1">
      <c r="A20" s="4" t="s">
        <v>16</v>
      </c>
      <c r="B20" s="4"/>
      <c r="C20" s="6"/>
      <c r="D20" s="6"/>
      <c r="E20" s="6"/>
      <c r="F20" s="6"/>
      <c r="G20" s="6"/>
      <c r="H20" s="6"/>
      <c r="I20" s="6"/>
      <c r="J20" s="6"/>
      <c r="K20" s="6"/>
      <c r="L20" s="6"/>
      <c r="M20" s="54"/>
      <c r="N20" s="54"/>
      <c r="O20" s="54"/>
      <c r="P20" s="54"/>
      <c r="Q20" s="54"/>
      <c r="R20" s="54"/>
      <c r="S20" s="54"/>
    </row>
    <row r="21" spans="1:19" ht="21" customHeight="1">
      <c r="A21" s="16" t="s">
        <v>17</v>
      </c>
      <c r="B21" s="40"/>
      <c r="C21" s="5"/>
      <c r="D21" s="5"/>
      <c r="E21" s="5"/>
      <c r="F21" s="5"/>
      <c r="G21" s="5"/>
      <c r="H21" s="5"/>
      <c r="I21" s="5"/>
      <c r="J21" s="5"/>
      <c r="K21" s="5"/>
      <c r="L21" s="5"/>
      <c r="M21" s="21"/>
      <c r="N21" s="21"/>
      <c r="O21" s="21"/>
      <c r="P21" s="21"/>
      <c r="Q21" s="21"/>
      <c r="R21" s="21"/>
      <c r="S21" s="21"/>
    </row>
    <row r="22" spans="1:19" ht="21" customHeight="1" thickBot="1">
      <c r="A22" s="47" t="s">
        <v>13</v>
      </c>
      <c r="B22" s="48"/>
      <c r="C22" s="49"/>
      <c r="D22" s="49"/>
      <c r="E22" s="49"/>
      <c r="F22" s="49"/>
      <c r="G22" s="49"/>
      <c r="H22" s="49"/>
      <c r="I22" s="49"/>
      <c r="J22" s="49"/>
      <c r="K22" s="49"/>
      <c r="L22" s="49"/>
      <c r="M22" s="50"/>
      <c r="N22" s="50"/>
      <c r="O22" s="50"/>
      <c r="P22" s="50"/>
      <c r="Q22" s="50"/>
      <c r="R22" s="50"/>
      <c r="S22" s="50"/>
    </row>
    <row r="23" spans="1:19" ht="21" customHeight="1" thickTop="1" thickBot="1">
      <c r="A23" s="24" t="s">
        <v>18</v>
      </c>
      <c r="B23" s="24"/>
      <c r="C23" s="24"/>
      <c r="D23" s="24"/>
      <c r="E23" s="24"/>
      <c r="F23" s="24"/>
      <c r="G23" s="24"/>
      <c r="H23" s="24"/>
      <c r="I23" s="24"/>
      <c r="J23" s="24"/>
      <c r="K23" s="24"/>
      <c r="L23" s="24"/>
      <c r="M23" s="24"/>
      <c r="N23" s="24"/>
      <c r="O23" s="24"/>
      <c r="P23" s="24"/>
      <c r="Q23" s="24"/>
      <c r="R23" s="24"/>
      <c r="S23" s="24"/>
    </row>
    <row r="24" spans="1:19" ht="17.25" customHeight="1" thickTop="1">
      <c r="A24" s="11"/>
      <c r="B24" s="11"/>
      <c r="C24" s="11"/>
      <c r="D24" s="11"/>
      <c r="E24" s="11"/>
      <c r="F24" s="11"/>
      <c r="G24" s="11"/>
      <c r="H24" s="11"/>
      <c r="I24" s="11"/>
      <c r="J24" s="11"/>
      <c r="K24" s="11"/>
      <c r="L24" s="11"/>
      <c r="M24" s="12"/>
      <c r="N24" s="12"/>
      <c r="Q24" s="13"/>
    </row>
    <row r="25" spans="1:19" ht="17.25" hidden="1" customHeight="1" thickBot="1">
      <c r="A25" s="11"/>
      <c r="B25" s="11"/>
      <c r="C25" s="11"/>
      <c r="D25" s="11"/>
      <c r="E25" s="11"/>
      <c r="F25" s="11"/>
      <c r="G25" s="11"/>
      <c r="H25" s="11"/>
      <c r="I25" s="11"/>
      <c r="J25" s="11"/>
      <c r="K25" s="11"/>
      <c r="L25" s="11"/>
    </row>
    <row r="26" spans="1:19" ht="27.75" customHeight="1">
      <c r="A26" s="358"/>
      <c r="B26" s="358"/>
      <c r="C26" s="358"/>
      <c r="D26" s="358"/>
      <c r="E26" s="358"/>
      <c r="F26" s="358"/>
      <c r="G26" s="358"/>
      <c r="H26" s="358"/>
      <c r="I26" s="358"/>
      <c r="J26" s="358"/>
      <c r="K26" s="358"/>
      <c r="L26" s="358"/>
      <c r="M26" s="358"/>
      <c r="N26" s="358"/>
      <c r="O26" s="358"/>
      <c r="P26" s="358"/>
      <c r="Q26" s="358"/>
      <c r="R26" s="358"/>
      <c r="S26" s="358"/>
    </row>
    <row r="27" spans="1:19" ht="17.25" customHeight="1" thickBot="1">
      <c r="A27" s="11"/>
      <c r="B27" s="11"/>
      <c r="C27" s="11"/>
      <c r="D27" s="11"/>
      <c r="E27" s="11"/>
      <c r="F27" s="11"/>
      <c r="G27" s="11"/>
      <c r="H27" s="11"/>
      <c r="I27" s="11"/>
      <c r="J27" s="11"/>
      <c r="K27" s="11"/>
      <c r="L27" s="11"/>
    </row>
    <row r="28" spans="1:19" ht="25.5" customHeight="1">
      <c r="A28" s="337" t="s">
        <v>67</v>
      </c>
      <c r="B28" s="337"/>
      <c r="C28" s="337"/>
      <c r="D28" s="337"/>
      <c r="E28" s="19"/>
      <c r="F28" s="19"/>
      <c r="G28" s="19"/>
      <c r="H28" s="19"/>
      <c r="I28" s="19"/>
      <c r="J28" s="19"/>
      <c r="K28" s="19"/>
      <c r="L28" s="19"/>
      <c r="M28" s="19"/>
      <c r="N28" s="19"/>
      <c r="O28" s="19"/>
      <c r="P28" s="19"/>
      <c r="Q28" s="19"/>
    </row>
  </sheetData>
  <mergeCells count="10">
    <mergeCell ref="T2:AL2"/>
    <mergeCell ref="A1:S1"/>
    <mergeCell ref="A28:D28"/>
    <mergeCell ref="A2:S2"/>
    <mergeCell ref="A26:S26"/>
    <mergeCell ref="A3:A4"/>
    <mergeCell ref="B3:D3"/>
    <mergeCell ref="I3:I4"/>
    <mergeCell ref="F3:H3"/>
    <mergeCell ref="J3:L3"/>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dimension ref="A1:AD29"/>
  <sheetViews>
    <sheetView rightToLeft="1" view="pageBreakPreview" zoomScaleSheetLayoutView="100" workbookViewId="0">
      <selection activeCell="N29" sqref="N29"/>
    </sheetView>
  </sheetViews>
  <sheetFormatPr defaultRowHeight="14.25"/>
  <cols>
    <col min="1" max="1" width="9.5" customWidth="1"/>
    <col min="2" max="2" width="8.625" customWidth="1"/>
    <col min="3" max="3" width="7" customWidth="1"/>
    <col min="4" max="6" width="8.625" customWidth="1"/>
    <col min="7" max="7" width="0.625" customWidth="1"/>
    <col min="8" max="9" width="8.625" customWidth="1"/>
    <col min="10" max="10" width="7.375" customWidth="1"/>
    <col min="11" max="12" width="8.625" customWidth="1"/>
    <col min="13" max="13" width="0.625" customWidth="1"/>
    <col min="14" max="14" width="6.875" customWidth="1"/>
    <col min="15" max="15" width="6.75" customWidth="1"/>
    <col min="16" max="18" width="8.625" customWidth="1"/>
    <col min="19" max="19" width="11.125" hidden="1" customWidth="1"/>
    <col min="20" max="20" width="10.375" hidden="1" customWidth="1"/>
    <col min="21" max="22" width="9.125" hidden="1" customWidth="1"/>
    <col min="23" max="23" width="10.75" hidden="1" customWidth="1"/>
    <col min="24" max="24" width="11.875" hidden="1" customWidth="1"/>
    <col min="25" max="25" width="12" hidden="1" customWidth="1"/>
  </cols>
  <sheetData>
    <row r="1" spans="1:30" ht="21.75" customHeight="1">
      <c r="A1" s="348" t="s">
        <v>141</v>
      </c>
      <c r="B1" s="348"/>
      <c r="C1" s="348"/>
      <c r="D1" s="348"/>
      <c r="E1" s="348"/>
      <c r="F1" s="348"/>
      <c r="G1" s="348"/>
      <c r="H1" s="348"/>
      <c r="I1" s="348"/>
      <c r="J1" s="348"/>
      <c r="K1" s="348"/>
      <c r="L1" s="348"/>
      <c r="M1" s="348"/>
      <c r="N1" s="348"/>
      <c r="O1" s="348"/>
      <c r="P1" s="348"/>
      <c r="Q1" s="348"/>
      <c r="R1" s="348"/>
      <c r="S1" s="348"/>
      <c r="T1" s="348"/>
      <c r="U1" s="348"/>
      <c r="V1" s="348"/>
      <c r="W1" s="348"/>
      <c r="X1" s="348"/>
      <c r="Y1" s="348"/>
    </row>
    <row r="2" spans="1:30" ht="22.5" customHeight="1" thickBot="1">
      <c r="A2" s="340" t="s">
        <v>87</v>
      </c>
      <c r="B2" s="340"/>
      <c r="C2" s="340"/>
      <c r="D2" s="340"/>
      <c r="E2" s="340"/>
      <c r="F2" s="340"/>
      <c r="G2" s="340"/>
      <c r="H2" s="340"/>
      <c r="I2" s="340"/>
      <c r="J2" s="340"/>
      <c r="K2" s="340"/>
      <c r="L2" s="340"/>
      <c r="M2" s="340"/>
      <c r="N2" s="340"/>
      <c r="O2" s="340"/>
      <c r="P2" s="340"/>
      <c r="Q2" s="340"/>
      <c r="R2" s="340"/>
      <c r="S2" s="340"/>
      <c r="T2" s="340"/>
      <c r="U2" s="340"/>
      <c r="V2" s="340"/>
      <c r="W2" s="340"/>
      <c r="X2" s="340"/>
      <c r="Y2" s="340"/>
    </row>
    <row r="3" spans="1:30" ht="23.25" customHeight="1" thickTop="1">
      <c r="A3" s="359" t="s">
        <v>0</v>
      </c>
      <c r="B3" s="357" t="s">
        <v>33</v>
      </c>
      <c r="C3" s="357"/>
      <c r="D3" s="357"/>
      <c r="E3" s="357"/>
      <c r="F3" s="357"/>
      <c r="G3" s="364"/>
      <c r="H3" s="357"/>
      <c r="I3" s="357"/>
      <c r="J3" s="357"/>
      <c r="K3" s="357"/>
      <c r="L3" s="357"/>
      <c r="M3" s="64"/>
      <c r="N3" s="357" t="s">
        <v>37</v>
      </c>
      <c r="O3" s="357"/>
      <c r="P3" s="357"/>
      <c r="Q3" s="357"/>
      <c r="R3" s="357"/>
      <c r="S3" s="32"/>
      <c r="T3" s="32"/>
      <c r="U3" s="32"/>
      <c r="V3" s="33"/>
      <c r="W3" s="34"/>
      <c r="X3" s="35"/>
      <c r="Y3" s="35"/>
    </row>
    <row r="4" spans="1:30" ht="21" customHeight="1">
      <c r="A4" s="390"/>
      <c r="B4" s="389" t="s">
        <v>126</v>
      </c>
      <c r="C4" s="389"/>
      <c r="D4" s="389"/>
      <c r="E4" s="389"/>
      <c r="F4" s="389"/>
      <c r="G4" s="82"/>
      <c r="H4" s="389" t="s">
        <v>127</v>
      </c>
      <c r="I4" s="389"/>
      <c r="J4" s="389"/>
      <c r="K4" s="389"/>
      <c r="L4" s="389"/>
      <c r="M4" s="30"/>
      <c r="N4" s="389" t="s">
        <v>126</v>
      </c>
      <c r="O4" s="389"/>
      <c r="P4" s="389"/>
      <c r="Q4" s="389"/>
      <c r="R4" s="389"/>
      <c r="S4" s="84"/>
      <c r="T4" s="29"/>
      <c r="U4" s="29"/>
      <c r="V4" s="66"/>
      <c r="W4" s="67"/>
      <c r="X4" s="68"/>
      <c r="Y4" s="68"/>
    </row>
    <row r="5" spans="1:30" ht="48.75" customHeight="1">
      <c r="A5" s="360"/>
      <c r="B5" s="27" t="s">
        <v>39</v>
      </c>
      <c r="C5" s="27" t="s">
        <v>40</v>
      </c>
      <c r="D5" s="27" t="s">
        <v>30</v>
      </c>
      <c r="E5" s="27" t="s">
        <v>123</v>
      </c>
      <c r="F5" s="27" t="s">
        <v>79</v>
      </c>
      <c r="G5" s="28"/>
      <c r="H5" s="27" t="s">
        <v>39</v>
      </c>
      <c r="I5" s="27" t="s">
        <v>40</v>
      </c>
      <c r="J5" s="27" t="s">
        <v>30</v>
      </c>
      <c r="K5" s="27" t="s">
        <v>123</v>
      </c>
      <c r="L5" s="27" t="s">
        <v>79</v>
      </c>
      <c r="M5" s="28"/>
      <c r="N5" s="27" t="s">
        <v>39</v>
      </c>
      <c r="O5" s="27" t="s">
        <v>40</v>
      </c>
      <c r="P5" s="27" t="s">
        <v>30</v>
      </c>
      <c r="Q5" s="27" t="s">
        <v>123</v>
      </c>
      <c r="R5" s="27" t="s">
        <v>79</v>
      </c>
      <c r="S5" s="27" t="s">
        <v>30</v>
      </c>
      <c r="T5" s="31"/>
      <c r="U5" s="31"/>
      <c r="V5" s="31"/>
      <c r="W5" s="31"/>
      <c r="X5" s="31"/>
      <c r="Y5" s="31"/>
    </row>
    <row r="6" spans="1:30" ht="21" customHeight="1">
      <c r="A6" s="16" t="s">
        <v>1</v>
      </c>
      <c r="B6" s="298">
        <v>151</v>
      </c>
      <c r="C6" s="298">
        <v>91</v>
      </c>
      <c r="D6" s="298">
        <v>242</v>
      </c>
      <c r="E6" s="298">
        <v>313</v>
      </c>
      <c r="F6" s="298">
        <v>555</v>
      </c>
      <c r="G6" s="298"/>
      <c r="H6" s="298">
        <v>24</v>
      </c>
      <c r="I6" s="298">
        <v>6.9999999999999991</v>
      </c>
      <c r="J6" s="298">
        <v>31</v>
      </c>
      <c r="K6" s="298">
        <v>0</v>
      </c>
      <c r="L6" s="298">
        <v>31</v>
      </c>
      <c r="M6" s="298"/>
      <c r="N6" s="298">
        <v>19</v>
      </c>
      <c r="O6" s="298">
        <v>11</v>
      </c>
      <c r="P6" s="298">
        <v>30</v>
      </c>
      <c r="Q6" s="298">
        <v>0</v>
      </c>
      <c r="R6" s="298">
        <v>30</v>
      </c>
      <c r="Z6" s="99"/>
      <c r="AA6" s="99"/>
      <c r="AB6" s="99"/>
      <c r="AC6" s="99"/>
      <c r="AD6" s="99"/>
    </row>
    <row r="7" spans="1:30" ht="21" customHeight="1">
      <c r="A7" s="4" t="s">
        <v>2</v>
      </c>
      <c r="B7" s="285">
        <v>233</v>
      </c>
      <c r="C7" s="285">
        <v>120</v>
      </c>
      <c r="D7" s="285">
        <v>353</v>
      </c>
      <c r="E7" s="285">
        <v>0</v>
      </c>
      <c r="F7" s="285">
        <v>353</v>
      </c>
      <c r="G7" s="300"/>
      <c r="H7" s="285">
        <v>9</v>
      </c>
      <c r="I7" s="285">
        <v>6</v>
      </c>
      <c r="J7" s="285">
        <v>15</v>
      </c>
      <c r="K7" s="285">
        <v>0</v>
      </c>
      <c r="L7" s="285">
        <v>15</v>
      </c>
      <c r="M7" s="300"/>
      <c r="N7" s="285">
        <v>6</v>
      </c>
      <c r="O7" s="285">
        <v>1</v>
      </c>
      <c r="P7" s="285">
        <v>7</v>
      </c>
      <c r="Q7" s="285">
        <v>0</v>
      </c>
      <c r="R7" s="285">
        <v>7</v>
      </c>
      <c r="S7" s="54"/>
      <c r="T7" s="54"/>
      <c r="U7" s="54"/>
      <c r="V7" s="54"/>
      <c r="W7" s="54"/>
      <c r="X7" s="54"/>
      <c r="Y7" s="54"/>
      <c r="Z7" s="99"/>
      <c r="AA7" s="99"/>
      <c r="AB7" s="99"/>
      <c r="AC7" s="99"/>
      <c r="AD7" s="99"/>
    </row>
    <row r="8" spans="1:30" ht="21" customHeight="1">
      <c r="A8" s="4" t="s">
        <v>3</v>
      </c>
      <c r="B8" s="285">
        <v>2188</v>
      </c>
      <c r="C8" s="285">
        <v>1577.9999999999993</v>
      </c>
      <c r="D8" s="285">
        <v>3765.9999999999991</v>
      </c>
      <c r="E8" s="285">
        <v>636.00000000000091</v>
      </c>
      <c r="F8" s="285">
        <v>4402</v>
      </c>
      <c r="G8" s="300"/>
      <c r="H8" s="285">
        <v>191</v>
      </c>
      <c r="I8" s="285">
        <v>49</v>
      </c>
      <c r="J8" s="285">
        <v>240</v>
      </c>
      <c r="K8" s="285">
        <v>28.000000000000171</v>
      </c>
      <c r="L8" s="285">
        <v>268.00000000000017</v>
      </c>
      <c r="M8" s="300"/>
      <c r="N8" s="285">
        <v>165.99999999999997</v>
      </c>
      <c r="O8" s="285">
        <v>100.00000000000003</v>
      </c>
      <c r="P8" s="285">
        <v>266</v>
      </c>
      <c r="Q8" s="285">
        <v>0</v>
      </c>
      <c r="R8" s="285">
        <v>266</v>
      </c>
      <c r="S8" s="54"/>
      <c r="T8" s="54"/>
      <c r="U8" s="54"/>
      <c r="V8" s="54"/>
      <c r="W8" s="54"/>
      <c r="X8" s="54"/>
      <c r="Y8" s="54"/>
      <c r="Z8" s="99"/>
      <c r="AA8" s="99"/>
      <c r="AB8" s="99"/>
      <c r="AC8" s="99"/>
      <c r="AD8" s="99"/>
    </row>
    <row r="9" spans="1:30" ht="21" customHeight="1">
      <c r="A9" s="4" t="s">
        <v>4</v>
      </c>
      <c r="B9" s="285">
        <v>593.00000000000011</v>
      </c>
      <c r="C9" s="285">
        <v>444.00000000000006</v>
      </c>
      <c r="D9" s="285">
        <v>1037.0000000000002</v>
      </c>
      <c r="E9" s="285">
        <v>0</v>
      </c>
      <c r="F9" s="285">
        <v>1037.0000000000002</v>
      </c>
      <c r="G9" s="300"/>
      <c r="H9" s="285">
        <v>73.999999999999986</v>
      </c>
      <c r="I9" s="285">
        <v>11</v>
      </c>
      <c r="J9" s="285">
        <v>84.999999999999986</v>
      </c>
      <c r="K9" s="285">
        <v>0</v>
      </c>
      <c r="L9" s="285">
        <v>84.999999999999986</v>
      </c>
      <c r="M9" s="300"/>
      <c r="N9" s="285">
        <v>13.000000000000002</v>
      </c>
      <c r="O9" s="285">
        <v>2</v>
      </c>
      <c r="P9" s="285">
        <v>15.000000000000002</v>
      </c>
      <c r="Q9" s="285">
        <v>0</v>
      </c>
      <c r="R9" s="285">
        <v>15.000000000000002</v>
      </c>
      <c r="S9" s="54"/>
      <c r="T9" s="54"/>
      <c r="U9" s="54"/>
      <c r="V9" s="54"/>
      <c r="W9" s="54"/>
      <c r="X9" s="54"/>
      <c r="Y9" s="54"/>
      <c r="Z9" s="99"/>
      <c r="AA9" s="99"/>
      <c r="AB9" s="99"/>
      <c r="AC9" s="99"/>
      <c r="AD9" s="99"/>
    </row>
    <row r="10" spans="1:30" ht="21" customHeight="1">
      <c r="A10" s="4" t="s">
        <v>5</v>
      </c>
      <c r="B10" s="285">
        <v>425</v>
      </c>
      <c r="C10" s="285">
        <v>279</v>
      </c>
      <c r="D10" s="285">
        <v>704</v>
      </c>
      <c r="E10" s="285">
        <v>0</v>
      </c>
      <c r="F10" s="285">
        <v>704</v>
      </c>
      <c r="G10" s="300"/>
      <c r="H10" s="285">
        <v>44</v>
      </c>
      <c r="I10" s="285">
        <v>2</v>
      </c>
      <c r="J10" s="285">
        <v>46</v>
      </c>
      <c r="K10" s="285">
        <v>0</v>
      </c>
      <c r="L10" s="285">
        <v>46</v>
      </c>
      <c r="M10" s="300"/>
      <c r="N10" s="285">
        <v>3</v>
      </c>
      <c r="O10" s="285">
        <v>1</v>
      </c>
      <c r="P10" s="285">
        <v>4</v>
      </c>
      <c r="Q10" s="285">
        <v>0</v>
      </c>
      <c r="R10" s="285">
        <v>4</v>
      </c>
      <c r="S10" s="54"/>
      <c r="T10" s="54"/>
      <c r="U10" s="54"/>
      <c r="V10" s="54"/>
      <c r="W10" s="54"/>
      <c r="X10" s="54"/>
      <c r="Y10" s="54"/>
      <c r="Z10" s="99"/>
      <c r="AA10" s="99"/>
      <c r="AB10" s="99"/>
      <c r="AC10" s="99"/>
      <c r="AD10" s="99"/>
    </row>
    <row r="11" spans="1:30" ht="21" customHeight="1">
      <c r="A11" s="4" t="s">
        <v>6</v>
      </c>
      <c r="B11" s="285">
        <v>256</v>
      </c>
      <c r="C11" s="285">
        <v>176.00000000000003</v>
      </c>
      <c r="D11" s="285">
        <v>432</v>
      </c>
      <c r="E11" s="285">
        <v>0</v>
      </c>
      <c r="F11" s="285">
        <v>432</v>
      </c>
      <c r="G11" s="300"/>
      <c r="H11" s="285">
        <v>22.000000000000004</v>
      </c>
      <c r="I11" s="285">
        <v>5</v>
      </c>
      <c r="J11" s="285">
        <v>27.000000000000004</v>
      </c>
      <c r="K11" s="285">
        <v>0</v>
      </c>
      <c r="L11" s="285">
        <v>27.000000000000004</v>
      </c>
      <c r="M11" s="300"/>
      <c r="N11" s="285">
        <v>0</v>
      </c>
      <c r="O11" s="285">
        <v>0</v>
      </c>
      <c r="P11" s="285">
        <v>0</v>
      </c>
      <c r="Q11" s="285">
        <v>0</v>
      </c>
      <c r="R11" s="285">
        <v>0</v>
      </c>
      <c r="S11" s="54"/>
      <c r="T11" s="54"/>
      <c r="U11" s="54"/>
      <c r="V11" s="54"/>
      <c r="W11" s="54"/>
      <c r="X11" s="54"/>
      <c r="Y11" s="54"/>
      <c r="Z11" s="99"/>
      <c r="AA11" s="99"/>
      <c r="AB11" s="99"/>
      <c r="AC11" s="99"/>
      <c r="AD11" s="99"/>
    </row>
    <row r="12" spans="1:30" ht="21" customHeight="1">
      <c r="A12" s="4" t="s">
        <v>7</v>
      </c>
      <c r="B12" s="285">
        <v>431.99999999999994</v>
      </c>
      <c r="C12" s="285">
        <v>263</v>
      </c>
      <c r="D12" s="285">
        <v>695</v>
      </c>
      <c r="E12" s="285">
        <v>0</v>
      </c>
      <c r="F12" s="285">
        <v>695</v>
      </c>
      <c r="G12" s="300"/>
      <c r="H12" s="285">
        <v>98.000000000000014</v>
      </c>
      <c r="I12" s="285">
        <v>13.999999999999998</v>
      </c>
      <c r="J12" s="285">
        <v>112.00000000000001</v>
      </c>
      <c r="K12" s="285">
        <v>0</v>
      </c>
      <c r="L12" s="285">
        <v>112.00000000000001</v>
      </c>
      <c r="M12" s="300"/>
      <c r="N12" s="285">
        <v>7</v>
      </c>
      <c r="O12" s="285">
        <v>2</v>
      </c>
      <c r="P12" s="285">
        <v>9</v>
      </c>
      <c r="Q12" s="285">
        <v>0</v>
      </c>
      <c r="R12" s="285">
        <v>9</v>
      </c>
      <c r="S12" s="54"/>
      <c r="T12" s="54"/>
      <c r="U12" s="54"/>
      <c r="V12" s="54"/>
      <c r="W12" s="54"/>
      <c r="X12" s="54"/>
      <c r="Y12" s="54"/>
      <c r="Z12" s="99"/>
      <c r="AA12" s="99"/>
      <c r="AB12" s="99"/>
      <c r="AC12" s="99"/>
      <c r="AD12" s="99"/>
    </row>
    <row r="13" spans="1:30" ht="21" customHeight="1">
      <c r="A13" s="4" t="s">
        <v>8</v>
      </c>
      <c r="B13" s="285">
        <v>277</v>
      </c>
      <c r="C13" s="285">
        <v>190</v>
      </c>
      <c r="D13" s="285">
        <v>467</v>
      </c>
      <c r="E13" s="285">
        <v>0</v>
      </c>
      <c r="F13" s="285">
        <v>467</v>
      </c>
      <c r="G13" s="300"/>
      <c r="H13" s="285">
        <v>54</v>
      </c>
      <c r="I13" s="285">
        <v>18</v>
      </c>
      <c r="J13" s="285">
        <v>72</v>
      </c>
      <c r="K13" s="285">
        <v>0</v>
      </c>
      <c r="L13" s="285">
        <v>72</v>
      </c>
      <c r="M13" s="300"/>
      <c r="N13" s="285">
        <v>6</v>
      </c>
      <c r="O13" s="285">
        <v>1</v>
      </c>
      <c r="P13" s="285">
        <v>7</v>
      </c>
      <c r="Q13" s="285">
        <v>0</v>
      </c>
      <c r="R13" s="285">
        <v>7</v>
      </c>
      <c r="S13" s="54"/>
      <c r="T13" s="54"/>
      <c r="U13" s="54"/>
      <c r="V13" s="54"/>
      <c r="W13" s="54"/>
      <c r="X13" s="54"/>
      <c r="Y13" s="54"/>
      <c r="Z13" s="99"/>
      <c r="AA13" s="99"/>
      <c r="AB13" s="99"/>
      <c r="AC13" s="99"/>
      <c r="AD13" s="99"/>
    </row>
    <row r="14" spans="1:30" ht="21" customHeight="1">
      <c r="A14" s="4" t="s">
        <v>9</v>
      </c>
      <c r="B14" s="285">
        <v>180</v>
      </c>
      <c r="C14" s="285">
        <v>99</v>
      </c>
      <c r="D14" s="285">
        <v>279</v>
      </c>
      <c r="E14" s="285">
        <v>0</v>
      </c>
      <c r="F14" s="285">
        <v>279</v>
      </c>
      <c r="G14" s="300"/>
      <c r="H14" s="285">
        <v>0</v>
      </c>
      <c r="I14" s="285">
        <v>2</v>
      </c>
      <c r="J14" s="285">
        <v>2</v>
      </c>
      <c r="K14" s="285">
        <v>0</v>
      </c>
      <c r="L14" s="285">
        <v>2</v>
      </c>
      <c r="M14" s="300"/>
      <c r="N14" s="285">
        <v>0</v>
      </c>
      <c r="O14" s="285">
        <v>0</v>
      </c>
      <c r="P14" s="285">
        <v>0</v>
      </c>
      <c r="Q14" s="285">
        <v>0</v>
      </c>
      <c r="R14" s="285">
        <v>0</v>
      </c>
      <c r="S14" s="54"/>
      <c r="T14" s="54"/>
      <c r="U14" s="54"/>
      <c r="V14" s="54"/>
      <c r="W14" s="54"/>
      <c r="X14" s="54"/>
      <c r="Y14" s="54"/>
      <c r="Z14" s="99"/>
      <c r="AA14" s="99"/>
      <c r="AB14" s="99"/>
      <c r="AC14" s="99"/>
      <c r="AD14" s="99"/>
    </row>
    <row r="15" spans="1:30" ht="21" customHeight="1">
      <c r="A15" s="4" t="s">
        <v>10</v>
      </c>
      <c r="B15" s="285">
        <v>424</v>
      </c>
      <c r="C15" s="285">
        <v>174</v>
      </c>
      <c r="D15" s="285">
        <v>598</v>
      </c>
      <c r="E15" s="285">
        <v>0</v>
      </c>
      <c r="F15" s="285">
        <v>598</v>
      </c>
      <c r="G15" s="300"/>
      <c r="H15" s="285">
        <v>34.999999999999993</v>
      </c>
      <c r="I15" s="285">
        <v>6.9999999999999991</v>
      </c>
      <c r="J15" s="285">
        <v>41.999999999999993</v>
      </c>
      <c r="K15" s="285">
        <v>0</v>
      </c>
      <c r="L15" s="285">
        <v>41.999999999999993</v>
      </c>
      <c r="M15" s="300"/>
      <c r="N15" s="285">
        <v>5</v>
      </c>
      <c r="O15" s="285">
        <v>1</v>
      </c>
      <c r="P15" s="285">
        <v>6</v>
      </c>
      <c r="Q15" s="285">
        <v>0</v>
      </c>
      <c r="R15" s="285">
        <v>6</v>
      </c>
      <c r="S15" s="54"/>
      <c r="T15" s="54"/>
      <c r="U15" s="54"/>
      <c r="V15" s="54"/>
      <c r="W15" s="54"/>
      <c r="X15" s="54"/>
      <c r="Y15" s="54"/>
      <c r="Z15" s="99"/>
      <c r="AA15" s="99"/>
      <c r="AB15" s="99"/>
      <c r="AC15" s="99"/>
      <c r="AD15" s="99"/>
    </row>
    <row r="16" spans="1:30" ht="21" customHeight="1">
      <c r="A16" s="4" t="s">
        <v>11</v>
      </c>
      <c r="B16" s="285">
        <v>194</v>
      </c>
      <c r="C16" s="285">
        <v>75</v>
      </c>
      <c r="D16" s="285">
        <v>269</v>
      </c>
      <c r="E16" s="285">
        <v>0</v>
      </c>
      <c r="F16" s="285">
        <v>269</v>
      </c>
      <c r="G16" s="300"/>
      <c r="H16" s="285">
        <v>12</v>
      </c>
      <c r="I16" s="285">
        <v>2.0000000000000004</v>
      </c>
      <c r="J16" s="285">
        <v>14</v>
      </c>
      <c r="K16" s="285">
        <v>0</v>
      </c>
      <c r="L16" s="285">
        <v>14</v>
      </c>
      <c r="M16" s="300"/>
      <c r="N16" s="285">
        <v>0</v>
      </c>
      <c r="O16" s="285">
        <v>0</v>
      </c>
      <c r="P16" s="285">
        <v>0</v>
      </c>
      <c r="Q16" s="285">
        <v>0</v>
      </c>
      <c r="R16" s="285">
        <v>0</v>
      </c>
      <c r="S16" s="54"/>
      <c r="T16" s="54"/>
      <c r="U16" s="54"/>
      <c r="V16" s="54"/>
      <c r="W16" s="54"/>
      <c r="X16" s="54"/>
      <c r="Y16" s="54"/>
      <c r="Z16" s="99"/>
      <c r="AA16" s="99"/>
      <c r="AB16" s="99"/>
      <c r="AC16" s="99"/>
      <c r="AD16" s="99"/>
    </row>
    <row r="17" spans="1:30" ht="21" customHeight="1" thickBot="1">
      <c r="A17" s="222" t="s">
        <v>12</v>
      </c>
      <c r="B17" s="298">
        <v>782</v>
      </c>
      <c r="C17" s="298">
        <v>508</v>
      </c>
      <c r="D17" s="298">
        <v>1290</v>
      </c>
      <c r="E17" s="298">
        <v>0</v>
      </c>
      <c r="F17" s="298">
        <v>1290</v>
      </c>
      <c r="G17" s="326"/>
      <c r="H17" s="298">
        <v>97.999999999999972</v>
      </c>
      <c r="I17" s="298">
        <v>25.999999999999996</v>
      </c>
      <c r="J17" s="298">
        <v>123.99999999999997</v>
      </c>
      <c r="K17" s="298">
        <v>0</v>
      </c>
      <c r="L17" s="298">
        <v>123.99999999999997</v>
      </c>
      <c r="M17" s="326"/>
      <c r="N17" s="298">
        <v>21</v>
      </c>
      <c r="O17" s="298">
        <v>3</v>
      </c>
      <c r="P17" s="298">
        <v>24</v>
      </c>
      <c r="Q17" s="298">
        <v>0</v>
      </c>
      <c r="R17" s="298">
        <v>24</v>
      </c>
      <c r="Z17" s="99"/>
      <c r="AA17" s="99"/>
      <c r="AB17" s="99"/>
      <c r="AC17" s="99"/>
      <c r="AD17" s="99"/>
    </row>
    <row r="18" spans="1:30" ht="21" customHeight="1" thickTop="1" thickBot="1">
      <c r="A18" s="330" t="s">
        <v>13</v>
      </c>
      <c r="B18" s="289">
        <v>6135</v>
      </c>
      <c r="C18" s="289">
        <v>3996.9999999999995</v>
      </c>
      <c r="D18" s="289">
        <v>10132</v>
      </c>
      <c r="E18" s="289">
        <v>949</v>
      </c>
      <c r="F18" s="289">
        <v>11081</v>
      </c>
      <c r="G18" s="289">
        <v>0</v>
      </c>
      <c r="H18" s="289">
        <v>661</v>
      </c>
      <c r="I18" s="289">
        <v>149</v>
      </c>
      <c r="J18" s="289">
        <v>810</v>
      </c>
      <c r="K18" s="289">
        <v>28.000000000000114</v>
      </c>
      <c r="L18" s="289">
        <v>838.00000000000023</v>
      </c>
      <c r="M18" s="289">
        <v>0</v>
      </c>
      <c r="N18" s="289">
        <v>245.99999999999997</v>
      </c>
      <c r="O18" s="289">
        <v>122.00000000000003</v>
      </c>
      <c r="P18" s="289">
        <v>368</v>
      </c>
      <c r="Q18" s="289">
        <v>0</v>
      </c>
      <c r="R18" s="289">
        <v>368</v>
      </c>
      <c r="S18" s="53"/>
      <c r="T18" s="53"/>
      <c r="U18" s="53"/>
      <c r="V18" s="53"/>
      <c r="W18" s="53"/>
      <c r="X18" s="53"/>
      <c r="Y18" s="53"/>
      <c r="Z18" s="99"/>
      <c r="AA18" s="99"/>
      <c r="AB18" s="99"/>
      <c r="AC18" s="99"/>
      <c r="AD18" s="99"/>
    </row>
    <row r="19" spans="1:30" ht="21" customHeight="1" thickTop="1" thickBot="1">
      <c r="A19" s="225" t="s">
        <v>14</v>
      </c>
      <c r="B19" s="292"/>
      <c r="C19" s="292"/>
      <c r="D19" s="290"/>
      <c r="E19" s="292">
        <v>0</v>
      </c>
      <c r="F19" s="290"/>
      <c r="G19" s="290"/>
      <c r="H19" s="292"/>
      <c r="I19" s="292"/>
      <c r="J19" s="290"/>
      <c r="K19" s="292">
        <v>0</v>
      </c>
      <c r="L19" s="290"/>
      <c r="M19" s="290"/>
      <c r="N19" s="292"/>
      <c r="O19" s="292"/>
      <c r="P19" s="290"/>
      <c r="Q19" s="292">
        <v>0</v>
      </c>
      <c r="R19" s="290"/>
      <c r="S19" s="23"/>
      <c r="T19" s="23"/>
      <c r="U19" s="23"/>
      <c r="V19" s="23"/>
      <c r="W19" s="23"/>
      <c r="X19" s="23"/>
      <c r="Y19" s="23"/>
      <c r="Z19" s="99"/>
      <c r="AA19" s="99"/>
      <c r="AB19" s="99"/>
      <c r="AC19" s="99"/>
      <c r="AD19" s="99"/>
    </row>
    <row r="20" spans="1:30" ht="21" customHeight="1" thickTop="1">
      <c r="A20" s="65" t="s">
        <v>15</v>
      </c>
      <c r="B20" s="298">
        <v>549.00000000000011</v>
      </c>
      <c r="C20" s="298">
        <v>296.00000000000006</v>
      </c>
      <c r="D20" s="298">
        <v>845.00000000000023</v>
      </c>
      <c r="E20" s="298">
        <v>0</v>
      </c>
      <c r="F20" s="298">
        <v>845.00000000000023</v>
      </c>
      <c r="G20" s="326"/>
      <c r="H20" s="298">
        <v>28.000000000000007</v>
      </c>
      <c r="I20" s="298">
        <v>15.000000000000004</v>
      </c>
      <c r="J20" s="298">
        <v>43.000000000000014</v>
      </c>
      <c r="K20" s="298">
        <v>89.999999999999986</v>
      </c>
      <c r="L20" s="298">
        <v>133</v>
      </c>
      <c r="M20" s="326"/>
      <c r="N20" s="298">
        <v>43</v>
      </c>
      <c r="O20" s="298">
        <v>5</v>
      </c>
      <c r="P20" s="298">
        <v>48</v>
      </c>
      <c r="Q20" s="298">
        <v>0</v>
      </c>
      <c r="R20" s="298">
        <v>48</v>
      </c>
      <c r="Z20" s="99"/>
      <c r="AA20" s="99"/>
      <c r="AB20" s="99"/>
      <c r="AC20" s="99"/>
      <c r="AD20" s="99"/>
    </row>
    <row r="21" spans="1:30" ht="21" customHeight="1">
      <c r="A21" s="4" t="s">
        <v>16</v>
      </c>
      <c r="B21" s="285">
        <v>642.00000000000023</v>
      </c>
      <c r="C21" s="285">
        <v>249</v>
      </c>
      <c r="D21" s="287">
        <v>891.00000000000023</v>
      </c>
      <c r="E21" s="285">
        <v>0</v>
      </c>
      <c r="F21" s="287">
        <v>891.00000000000023</v>
      </c>
      <c r="G21" s="300"/>
      <c r="H21" s="285">
        <v>222.99999999999997</v>
      </c>
      <c r="I21" s="285">
        <v>77</v>
      </c>
      <c r="J21" s="287">
        <v>300</v>
      </c>
      <c r="K21" s="285">
        <v>0</v>
      </c>
      <c r="L21" s="287">
        <v>300</v>
      </c>
      <c r="M21" s="300"/>
      <c r="N21" s="285">
        <v>237.00000000000003</v>
      </c>
      <c r="O21" s="285">
        <v>77</v>
      </c>
      <c r="P21" s="287">
        <v>314</v>
      </c>
      <c r="Q21" s="285">
        <v>0</v>
      </c>
      <c r="R21" s="287">
        <v>314</v>
      </c>
      <c r="S21" s="54"/>
      <c r="T21" s="54"/>
      <c r="U21" s="54"/>
      <c r="V21" s="54"/>
      <c r="W21" s="54"/>
      <c r="X21" s="54"/>
      <c r="Y21" s="54"/>
      <c r="Z21" s="99"/>
      <c r="AA21" s="99"/>
      <c r="AB21" s="99"/>
      <c r="AC21" s="99"/>
      <c r="AD21" s="99"/>
    </row>
    <row r="22" spans="1:30" ht="21" customHeight="1" thickBot="1">
      <c r="A22" s="16" t="s">
        <v>17</v>
      </c>
      <c r="B22" s="298">
        <v>484.99999999999994</v>
      </c>
      <c r="C22" s="298">
        <v>240.00000000000003</v>
      </c>
      <c r="D22" s="287">
        <v>725</v>
      </c>
      <c r="E22" s="298">
        <v>0</v>
      </c>
      <c r="F22" s="287">
        <v>725</v>
      </c>
      <c r="G22" s="326"/>
      <c r="H22" s="298">
        <v>173</v>
      </c>
      <c r="I22" s="298">
        <v>132</v>
      </c>
      <c r="J22" s="287">
        <v>305</v>
      </c>
      <c r="K22" s="298">
        <v>0</v>
      </c>
      <c r="L22" s="287">
        <v>305</v>
      </c>
      <c r="M22" s="326"/>
      <c r="N22" s="298">
        <v>116</v>
      </c>
      <c r="O22" s="298">
        <v>67</v>
      </c>
      <c r="P22" s="287">
        <v>183</v>
      </c>
      <c r="Q22" s="298">
        <v>0</v>
      </c>
      <c r="R22" s="287">
        <v>183</v>
      </c>
      <c r="S22" s="21"/>
      <c r="T22" s="21"/>
      <c r="U22" s="21"/>
      <c r="V22" s="21"/>
      <c r="W22" s="21"/>
      <c r="X22" s="21"/>
      <c r="Y22" s="21"/>
      <c r="Z22" s="99"/>
      <c r="AA22" s="99"/>
      <c r="AB22" s="99"/>
      <c r="AC22" s="99"/>
      <c r="AD22" s="99"/>
    </row>
    <row r="23" spans="1:30" ht="21" customHeight="1" thickTop="1" thickBot="1">
      <c r="A23" s="330" t="s">
        <v>13</v>
      </c>
      <c r="B23" s="289">
        <v>1676.0000000000005</v>
      </c>
      <c r="C23" s="289">
        <v>785</v>
      </c>
      <c r="D23" s="289">
        <v>2461.0000000000005</v>
      </c>
      <c r="E23" s="289">
        <v>0</v>
      </c>
      <c r="F23" s="289">
        <v>2461.0000000000005</v>
      </c>
      <c r="G23" s="289">
        <v>0</v>
      </c>
      <c r="H23" s="289">
        <v>424</v>
      </c>
      <c r="I23" s="289">
        <v>224</v>
      </c>
      <c r="J23" s="289">
        <v>648</v>
      </c>
      <c r="K23" s="289">
        <v>90</v>
      </c>
      <c r="L23" s="289">
        <v>738</v>
      </c>
      <c r="M23" s="289">
        <v>0</v>
      </c>
      <c r="N23" s="289">
        <v>396</v>
      </c>
      <c r="O23" s="289">
        <v>149</v>
      </c>
      <c r="P23" s="289">
        <v>545</v>
      </c>
      <c r="Q23" s="289">
        <v>0</v>
      </c>
      <c r="R23" s="289">
        <v>545</v>
      </c>
      <c r="S23" s="50"/>
      <c r="T23" s="50"/>
      <c r="U23" s="50"/>
      <c r="V23" s="50"/>
      <c r="W23" s="50"/>
      <c r="X23" s="50"/>
      <c r="Y23" s="50"/>
      <c r="Z23" s="99"/>
      <c r="AA23" s="99"/>
      <c r="AB23" s="99"/>
      <c r="AC23" s="99"/>
      <c r="AD23" s="99"/>
    </row>
    <row r="24" spans="1:30" ht="25.5" customHeight="1" thickTop="1" thickBot="1">
      <c r="A24" s="24" t="s">
        <v>18</v>
      </c>
      <c r="B24" s="292">
        <v>7811</v>
      </c>
      <c r="C24" s="292">
        <v>4782</v>
      </c>
      <c r="D24" s="292">
        <v>12593</v>
      </c>
      <c r="E24" s="292">
        <v>949</v>
      </c>
      <c r="F24" s="292">
        <v>13542</v>
      </c>
      <c r="G24" s="292">
        <v>0</v>
      </c>
      <c r="H24" s="292">
        <v>1085</v>
      </c>
      <c r="I24" s="292">
        <v>373</v>
      </c>
      <c r="J24" s="292">
        <v>1458</v>
      </c>
      <c r="K24" s="292">
        <v>118</v>
      </c>
      <c r="L24" s="292">
        <v>1576.0000000000002</v>
      </c>
      <c r="M24" s="292">
        <v>0</v>
      </c>
      <c r="N24" s="292">
        <v>642</v>
      </c>
      <c r="O24" s="292">
        <v>271</v>
      </c>
      <c r="P24" s="292">
        <v>913</v>
      </c>
      <c r="Q24" s="292">
        <v>0</v>
      </c>
      <c r="R24" s="292">
        <v>913</v>
      </c>
      <c r="S24" s="24"/>
      <c r="T24" s="24"/>
      <c r="U24" s="24"/>
      <c r="V24" s="24"/>
      <c r="W24" s="24"/>
      <c r="X24" s="24"/>
      <c r="Y24" s="24"/>
      <c r="Z24" s="99"/>
      <c r="AA24" s="99"/>
      <c r="AB24" s="99"/>
      <c r="AC24" s="99"/>
      <c r="AD24" s="99"/>
    </row>
    <row r="25" spans="1:30" ht="17.25" customHeight="1" thickTop="1">
      <c r="A25" s="11"/>
      <c r="B25" s="11"/>
      <c r="C25" s="11"/>
      <c r="D25" s="11"/>
      <c r="E25" s="11"/>
      <c r="F25" s="11"/>
      <c r="G25" s="11"/>
      <c r="H25" s="11"/>
      <c r="I25" s="11"/>
      <c r="J25" s="11"/>
      <c r="K25" s="11"/>
      <c r="L25" s="11"/>
      <c r="M25" s="11"/>
      <c r="N25" s="11"/>
      <c r="O25" s="11"/>
      <c r="P25" s="11"/>
      <c r="Q25" s="11"/>
      <c r="R25" s="11"/>
      <c r="S25" s="12"/>
      <c r="T25" s="12"/>
      <c r="W25" s="13"/>
    </row>
    <row r="26" spans="1:30" ht="17.25" hidden="1" customHeight="1" thickBot="1">
      <c r="A26" s="11"/>
      <c r="B26" s="11"/>
      <c r="C26" s="11"/>
      <c r="D26" s="11"/>
      <c r="E26" s="11"/>
      <c r="F26" s="11"/>
      <c r="G26" s="11"/>
      <c r="H26" s="11"/>
      <c r="I26" s="11"/>
      <c r="J26" s="11"/>
      <c r="K26" s="11"/>
      <c r="L26" s="11"/>
      <c r="M26" s="11"/>
      <c r="N26" s="11"/>
      <c r="O26" s="11"/>
      <c r="P26" s="11"/>
      <c r="Q26" s="11"/>
      <c r="R26" s="11"/>
    </row>
    <row r="27" spans="1:30" ht="12" customHeight="1">
      <c r="A27" s="358"/>
      <c r="B27" s="358"/>
      <c r="C27" s="358"/>
      <c r="D27" s="358"/>
      <c r="E27" s="358"/>
      <c r="F27" s="358"/>
      <c r="G27" s="358"/>
      <c r="H27" s="358"/>
      <c r="I27" s="358"/>
      <c r="J27" s="358"/>
      <c r="K27" s="358"/>
      <c r="L27" s="358"/>
      <c r="M27" s="358"/>
      <c r="N27" s="358"/>
      <c r="O27" s="358"/>
      <c r="P27" s="358"/>
      <c r="Q27" s="358"/>
      <c r="R27" s="358"/>
      <c r="S27" s="358"/>
      <c r="T27" s="358"/>
      <c r="U27" s="358"/>
      <c r="V27" s="358"/>
      <c r="W27" s="358"/>
      <c r="X27" s="358"/>
      <c r="Y27" s="358"/>
    </row>
    <row r="28" spans="1:30" ht="17.25" customHeight="1" thickBot="1">
      <c r="A28" s="11"/>
      <c r="B28" s="11"/>
      <c r="C28" s="11"/>
      <c r="D28" s="11"/>
      <c r="E28" s="11"/>
      <c r="F28" s="11"/>
      <c r="G28" s="11"/>
      <c r="H28" s="11"/>
      <c r="I28" s="11"/>
      <c r="J28" s="11"/>
      <c r="K28" s="11"/>
      <c r="L28" s="11"/>
      <c r="M28" s="11"/>
      <c r="N28" s="11"/>
      <c r="O28" s="11"/>
      <c r="P28" s="11"/>
      <c r="Q28" s="11"/>
      <c r="R28" s="11"/>
    </row>
    <row r="29" spans="1:30" ht="25.5" customHeight="1">
      <c r="A29" s="337" t="s">
        <v>67</v>
      </c>
      <c r="B29" s="337"/>
      <c r="C29" s="337"/>
      <c r="D29" s="337"/>
      <c r="E29" s="337"/>
      <c r="F29" s="337"/>
      <c r="G29" s="337"/>
      <c r="H29" s="337"/>
      <c r="I29" s="337"/>
      <c r="J29" s="337"/>
      <c r="K29" s="337"/>
      <c r="L29" s="337"/>
      <c r="M29" s="19"/>
      <c r="N29" s="333">
        <v>107</v>
      </c>
      <c r="O29" s="19"/>
      <c r="P29" s="19"/>
      <c r="Q29" s="19"/>
      <c r="R29" s="19"/>
      <c r="S29" s="19"/>
      <c r="T29" s="19"/>
      <c r="U29" s="19"/>
      <c r="V29" s="19"/>
      <c r="W29" s="19"/>
    </row>
  </sheetData>
  <mergeCells count="10">
    <mergeCell ref="A29:L29"/>
    <mergeCell ref="B4:F4"/>
    <mergeCell ref="H4:L4"/>
    <mergeCell ref="N4:R4"/>
    <mergeCell ref="A1:Y1"/>
    <mergeCell ref="A27:Y27"/>
    <mergeCell ref="A2:Y2"/>
    <mergeCell ref="A3:A5"/>
    <mergeCell ref="B3:L3"/>
    <mergeCell ref="N3:R3"/>
  </mergeCells>
  <printOptions horizontalCentered="1"/>
  <pageMargins left="0.70866141699999996" right="0.70866141699999996" top="0.59055118110236204" bottom="0.196850393700787" header="0.31496062992126" footer="0.31496062992126"/>
  <pageSetup paperSize="9" scale="90" orientation="landscape" r:id="rId1"/>
</worksheet>
</file>

<file path=xl/worksheets/sheet14.xml><?xml version="1.0" encoding="utf-8"?>
<worksheet xmlns="http://schemas.openxmlformats.org/spreadsheetml/2006/main" xmlns:r="http://schemas.openxmlformats.org/officeDocument/2006/relationships">
  <dimension ref="A1:W27"/>
  <sheetViews>
    <sheetView rightToLeft="1" tabSelected="1" view="pageBreakPreview" zoomScaleSheetLayoutView="100" workbookViewId="0">
      <selection activeCell="L27" sqref="L27"/>
    </sheetView>
  </sheetViews>
  <sheetFormatPr defaultRowHeight="14.25"/>
  <cols>
    <col min="1" max="1" width="8.5" customWidth="1"/>
    <col min="2" max="2" width="8.375" customWidth="1"/>
    <col min="3" max="3" width="10.75" customWidth="1"/>
    <col min="4" max="4" width="11.25" customWidth="1"/>
    <col min="5" max="5" width="0.75" customWidth="1"/>
    <col min="6" max="6" width="7.75" customWidth="1"/>
    <col min="7" max="7" width="9.375" customWidth="1"/>
    <col min="8" max="8" width="11.25" customWidth="1"/>
    <col min="9" max="9" width="0.75" customWidth="1"/>
    <col min="10" max="10" width="9.75" customWidth="1"/>
    <col min="11" max="11" width="10.75" customWidth="1"/>
    <col min="12" max="12" width="10.25" customWidth="1"/>
    <col min="13" max="13" width="11.125" hidden="1" customWidth="1"/>
    <col min="14" max="14" width="10.375" hidden="1" customWidth="1"/>
    <col min="15" max="16" width="9.125" hidden="1" customWidth="1"/>
    <col min="17" max="17" width="10.75" hidden="1" customWidth="1"/>
    <col min="18" max="18" width="11.875" hidden="1" customWidth="1"/>
    <col min="19" max="19" width="12" hidden="1" customWidth="1"/>
    <col min="20" max="20" width="0.75" customWidth="1"/>
    <col min="22" max="22" width="11" customWidth="1"/>
    <col min="23" max="23" width="11.125" customWidth="1"/>
  </cols>
  <sheetData>
    <row r="1" spans="1:23" ht="25.5" customHeight="1">
      <c r="A1" s="348" t="s">
        <v>144</v>
      </c>
      <c r="B1" s="348"/>
      <c r="C1" s="348"/>
      <c r="D1" s="348"/>
      <c r="E1" s="348"/>
      <c r="F1" s="348"/>
      <c r="G1" s="348"/>
      <c r="H1" s="348"/>
      <c r="I1" s="348"/>
      <c r="J1" s="348"/>
      <c r="K1" s="348"/>
      <c r="L1" s="348"/>
      <c r="M1" s="348"/>
      <c r="N1" s="348"/>
      <c r="O1" s="348"/>
      <c r="P1" s="348"/>
      <c r="Q1" s="348"/>
      <c r="R1" s="348"/>
      <c r="S1" s="348"/>
      <c r="T1" s="348"/>
      <c r="U1" s="348"/>
      <c r="V1" s="348"/>
      <c r="W1" s="348"/>
    </row>
    <row r="2" spans="1:23" ht="18.75" customHeight="1" thickBot="1">
      <c r="A2" s="340" t="s">
        <v>142</v>
      </c>
      <c r="B2" s="340"/>
      <c r="C2" s="340"/>
      <c r="D2" s="340"/>
      <c r="E2" s="340"/>
      <c r="F2" s="340"/>
      <c r="G2" s="340"/>
      <c r="H2" s="340"/>
      <c r="I2" s="340"/>
      <c r="J2" s="340"/>
      <c r="K2" s="340"/>
      <c r="L2" s="340"/>
      <c r="M2" s="340"/>
      <c r="N2" s="340"/>
      <c r="O2" s="340"/>
      <c r="P2" s="340"/>
      <c r="Q2" s="340"/>
      <c r="R2" s="340"/>
      <c r="S2" s="340"/>
      <c r="T2" s="83"/>
    </row>
    <row r="3" spans="1:23" ht="23.25" customHeight="1" thickTop="1">
      <c r="A3" s="359" t="s">
        <v>0</v>
      </c>
      <c r="B3" s="357" t="s">
        <v>33</v>
      </c>
      <c r="C3" s="357"/>
      <c r="D3" s="357"/>
      <c r="E3" s="42"/>
      <c r="F3" s="357" t="s">
        <v>37</v>
      </c>
      <c r="G3" s="357"/>
      <c r="H3" s="357"/>
      <c r="I3" s="364"/>
      <c r="J3" s="357" t="s">
        <v>88</v>
      </c>
      <c r="K3" s="357"/>
      <c r="L3" s="357"/>
      <c r="M3" s="32"/>
      <c r="N3" s="32"/>
      <c r="O3" s="32"/>
      <c r="P3" s="33"/>
      <c r="Q3" s="34"/>
      <c r="R3" s="35"/>
      <c r="S3" s="35"/>
      <c r="T3" s="364"/>
      <c r="U3" s="357" t="s">
        <v>79</v>
      </c>
      <c r="V3" s="357"/>
      <c r="W3" s="357"/>
    </row>
    <row r="4" spans="1:23" ht="32.25" customHeight="1">
      <c r="A4" s="360"/>
      <c r="B4" s="45" t="s">
        <v>63</v>
      </c>
      <c r="C4" s="45" t="s">
        <v>66</v>
      </c>
      <c r="D4" s="45" t="s">
        <v>143</v>
      </c>
      <c r="E4" s="28"/>
      <c r="F4" s="45" t="s">
        <v>63</v>
      </c>
      <c r="G4" s="45" t="s">
        <v>66</v>
      </c>
      <c r="H4" s="45" t="s">
        <v>143</v>
      </c>
      <c r="I4" s="388"/>
      <c r="J4" s="45" t="s">
        <v>63</v>
      </c>
      <c r="K4" s="45" t="s">
        <v>70</v>
      </c>
      <c r="L4" s="45" t="s">
        <v>151</v>
      </c>
      <c r="M4" s="31"/>
      <c r="N4" s="31"/>
      <c r="O4" s="31"/>
      <c r="P4" s="31"/>
      <c r="Q4" s="31"/>
      <c r="R4" s="31"/>
      <c r="S4" s="31"/>
      <c r="T4" s="388"/>
      <c r="U4" s="45" t="s">
        <v>63</v>
      </c>
      <c r="V4" s="45" t="s">
        <v>66</v>
      </c>
      <c r="W4" s="45" t="s">
        <v>143</v>
      </c>
    </row>
    <row r="5" spans="1:23" ht="21" customHeight="1">
      <c r="A5" s="4" t="s">
        <v>1</v>
      </c>
      <c r="B5" s="297">
        <v>586</v>
      </c>
      <c r="C5" s="297">
        <v>828161</v>
      </c>
      <c r="D5" s="327">
        <f>C5/B5</f>
        <v>1413.2440273037544</v>
      </c>
      <c r="E5" s="134"/>
      <c r="F5" s="297">
        <v>30</v>
      </c>
      <c r="G5" s="297">
        <v>4072</v>
      </c>
      <c r="H5" s="327">
        <f>G5/F5</f>
        <v>135.73333333333332</v>
      </c>
      <c r="I5" s="134"/>
      <c r="J5" s="297">
        <v>289.00000000000006</v>
      </c>
      <c r="K5" s="297">
        <v>1335092</v>
      </c>
      <c r="L5" s="327">
        <f>K5/J5</f>
        <v>4619.6955017301025</v>
      </c>
      <c r="M5" s="134"/>
      <c r="N5" s="134"/>
      <c r="O5" s="134"/>
      <c r="P5" s="134"/>
      <c r="Q5" s="134"/>
      <c r="R5" s="134"/>
      <c r="S5" s="134"/>
      <c r="T5" s="134"/>
      <c r="U5" s="297">
        <v>905</v>
      </c>
      <c r="V5" s="297">
        <v>2167325</v>
      </c>
      <c r="W5" s="327">
        <f>V5/U5</f>
        <v>2394.8342541436464</v>
      </c>
    </row>
    <row r="6" spans="1:23" ht="21" customHeight="1">
      <c r="A6" s="4" t="s">
        <v>2</v>
      </c>
      <c r="B6" s="297">
        <v>368.00000000000006</v>
      </c>
      <c r="C6" s="297">
        <v>1721467</v>
      </c>
      <c r="D6" s="327">
        <f t="shared" ref="D6:D23" si="0">C6/B6</f>
        <v>4677.8994565217381</v>
      </c>
      <c r="E6" s="134"/>
      <c r="F6" s="297">
        <v>7</v>
      </c>
      <c r="G6" s="297">
        <v>3788</v>
      </c>
      <c r="H6" s="327">
        <f t="shared" ref="H6:H23" si="1">G6/F6</f>
        <v>541.14285714285711</v>
      </c>
      <c r="I6" s="134"/>
      <c r="J6" s="297">
        <v>281</v>
      </c>
      <c r="K6" s="297">
        <v>2538264</v>
      </c>
      <c r="L6" s="327">
        <f t="shared" ref="L6:L23" si="2">K6/J6</f>
        <v>9032.96797153025</v>
      </c>
      <c r="M6" s="134"/>
      <c r="N6" s="134"/>
      <c r="O6" s="134"/>
      <c r="P6" s="134"/>
      <c r="Q6" s="134"/>
      <c r="R6" s="134"/>
      <c r="S6" s="134"/>
      <c r="T6" s="134"/>
      <c r="U6" s="297">
        <v>656</v>
      </c>
      <c r="V6" s="297">
        <v>4263519</v>
      </c>
      <c r="W6" s="327">
        <f t="shared" ref="W6:W23" si="3">V6/U6</f>
        <v>6499.2667682926831</v>
      </c>
    </row>
    <row r="7" spans="1:23" ht="21" customHeight="1">
      <c r="A7" s="4" t="s">
        <v>3</v>
      </c>
      <c r="B7" s="297">
        <v>4669.9999999999991</v>
      </c>
      <c r="C7" s="297">
        <v>8875436</v>
      </c>
      <c r="D7" s="327">
        <f t="shared" si="0"/>
        <v>1900.5216274089939</v>
      </c>
      <c r="E7" s="134"/>
      <c r="F7" s="297">
        <v>266</v>
      </c>
      <c r="G7" s="297">
        <v>201074.00000000003</v>
      </c>
      <c r="H7" s="327">
        <f t="shared" si="1"/>
        <v>755.91729323308277</v>
      </c>
      <c r="I7" s="134"/>
      <c r="J7" s="297">
        <v>2613.0000000000005</v>
      </c>
      <c r="K7" s="297">
        <v>11411176.999999998</v>
      </c>
      <c r="L7" s="327">
        <f t="shared" si="2"/>
        <v>4367.0788365862982</v>
      </c>
      <c r="M7" s="134"/>
      <c r="N7" s="134"/>
      <c r="O7" s="134"/>
      <c r="P7" s="134"/>
      <c r="Q7" s="134"/>
      <c r="R7" s="134"/>
      <c r="S7" s="134"/>
      <c r="T7" s="134"/>
      <c r="U7" s="297">
        <v>7549</v>
      </c>
      <c r="V7" s="297">
        <v>20487687</v>
      </c>
      <c r="W7" s="327">
        <f t="shared" si="3"/>
        <v>2713.9603921049147</v>
      </c>
    </row>
    <row r="8" spans="1:23" ht="21" customHeight="1">
      <c r="A8" s="4" t="s">
        <v>4</v>
      </c>
      <c r="B8" s="297">
        <v>1122</v>
      </c>
      <c r="C8" s="297">
        <v>2514724.0000000005</v>
      </c>
      <c r="D8" s="327">
        <f t="shared" si="0"/>
        <v>2241.2869875222818</v>
      </c>
      <c r="E8" s="134"/>
      <c r="F8" s="297">
        <v>15</v>
      </c>
      <c r="G8" s="297">
        <v>16240</v>
      </c>
      <c r="H8" s="327">
        <f t="shared" si="1"/>
        <v>1082.6666666666667</v>
      </c>
      <c r="I8" s="134"/>
      <c r="J8" s="297">
        <v>493.00000000000011</v>
      </c>
      <c r="K8" s="297">
        <v>2707273.0000000014</v>
      </c>
      <c r="L8" s="327">
        <f t="shared" si="2"/>
        <v>5491.4259634888458</v>
      </c>
      <c r="M8" s="134"/>
      <c r="N8" s="134"/>
      <c r="O8" s="134"/>
      <c r="P8" s="134"/>
      <c r="Q8" s="134"/>
      <c r="R8" s="134"/>
      <c r="S8" s="134"/>
      <c r="T8" s="134"/>
      <c r="U8" s="297">
        <v>1630</v>
      </c>
      <c r="V8" s="297">
        <v>5238237.0000000019</v>
      </c>
      <c r="W8" s="327">
        <f t="shared" si="3"/>
        <v>3213.6423312883448</v>
      </c>
    </row>
    <row r="9" spans="1:23" ht="21" customHeight="1">
      <c r="A9" s="4" t="s">
        <v>5</v>
      </c>
      <c r="B9" s="297">
        <v>750</v>
      </c>
      <c r="C9" s="297">
        <v>1148937</v>
      </c>
      <c r="D9" s="327">
        <f t="shared" si="0"/>
        <v>1531.9159999999999</v>
      </c>
      <c r="E9" s="134"/>
      <c r="F9" s="297">
        <v>4</v>
      </c>
      <c r="G9" s="297">
        <v>9802</v>
      </c>
      <c r="H9" s="327">
        <f t="shared" si="1"/>
        <v>2450.5</v>
      </c>
      <c r="I9" s="134"/>
      <c r="J9" s="297">
        <v>337</v>
      </c>
      <c r="K9" s="297">
        <v>2183025</v>
      </c>
      <c r="L9" s="327">
        <f t="shared" si="2"/>
        <v>6477.8189910979227</v>
      </c>
      <c r="M9" s="134"/>
      <c r="N9" s="134"/>
      <c r="O9" s="134"/>
      <c r="P9" s="134"/>
      <c r="Q9" s="134"/>
      <c r="R9" s="134"/>
      <c r="S9" s="134"/>
      <c r="T9" s="134"/>
      <c r="U9" s="297">
        <v>1091</v>
      </c>
      <c r="V9" s="297">
        <f>C9+G9+K9</f>
        <v>3341764</v>
      </c>
      <c r="W9" s="327">
        <f t="shared" si="3"/>
        <v>3063.0284142988085</v>
      </c>
    </row>
    <row r="10" spans="1:23" ht="21" customHeight="1">
      <c r="A10" s="4" t="s">
        <v>6</v>
      </c>
      <c r="B10" s="297">
        <v>459.00000000000006</v>
      </c>
      <c r="C10" s="297">
        <v>1403104.0000000002</v>
      </c>
      <c r="D10" s="327">
        <f t="shared" si="0"/>
        <v>3056.8714596949894</v>
      </c>
      <c r="E10" s="134"/>
      <c r="F10" s="297">
        <v>0</v>
      </c>
      <c r="G10" s="297">
        <v>0</v>
      </c>
      <c r="H10" s="327">
        <v>0</v>
      </c>
      <c r="I10" s="134"/>
      <c r="J10" s="297">
        <v>262.00000000000006</v>
      </c>
      <c r="K10" s="297">
        <v>1867609.9999999998</v>
      </c>
      <c r="L10" s="327">
        <f t="shared" si="2"/>
        <v>7128.2824427480891</v>
      </c>
      <c r="M10" s="134"/>
      <c r="N10" s="134"/>
      <c r="O10" s="134"/>
      <c r="P10" s="134"/>
      <c r="Q10" s="134"/>
      <c r="R10" s="134"/>
      <c r="S10" s="134"/>
      <c r="T10" s="134"/>
      <c r="U10" s="297">
        <v>721.00000000000011</v>
      </c>
      <c r="V10" s="297">
        <v>3270714</v>
      </c>
      <c r="W10" s="327">
        <f t="shared" si="3"/>
        <v>4536.3578363384186</v>
      </c>
    </row>
    <row r="11" spans="1:23" ht="21" customHeight="1">
      <c r="A11" s="4" t="s">
        <v>7</v>
      </c>
      <c r="B11" s="297">
        <v>807</v>
      </c>
      <c r="C11" s="297">
        <v>1910524</v>
      </c>
      <c r="D11" s="327">
        <f t="shared" si="0"/>
        <v>2367.43990086741</v>
      </c>
      <c r="E11" s="134"/>
      <c r="F11" s="297">
        <v>9</v>
      </c>
      <c r="G11" s="297">
        <v>7689</v>
      </c>
      <c r="H11" s="327">
        <f t="shared" si="1"/>
        <v>854.33333333333337</v>
      </c>
      <c r="I11" s="134"/>
      <c r="J11" s="297">
        <v>306</v>
      </c>
      <c r="K11" s="297">
        <v>2665456</v>
      </c>
      <c r="L11" s="327">
        <f t="shared" si="2"/>
        <v>8710.6405228758176</v>
      </c>
      <c r="M11" s="134"/>
      <c r="N11" s="134"/>
      <c r="O11" s="134"/>
      <c r="P11" s="134"/>
      <c r="Q11" s="134"/>
      <c r="R11" s="134"/>
      <c r="S11" s="134"/>
      <c r="T11" s="134"/>
      <c r="U11" s="297">
        <v>1122</v>
      </c>
      <c r="V11" s="297">
        <v>4583669</v>
      </c>
      <c r="W11" s="327">
        <f t="shared" si="3"/>
        <v>4085.2664884135474</v>
      </c>
    </row>
    <row r="12" spans="1:23" ht="21" customHeight="1">
      <c r="A12" s="4" t="s">
        <v>8</v>
      </c>
      <c r="B12" s="297">
        <v>539</v>
      </c>
      <c r="C12" s="297">
        <v>1174139</v>
      </c>
      <c r="D12" s="327">
        <f t="shared" si="0"/>
        <v>2178.365491651206</v>
      </c>
      <c r="E12" s="134"/>
      <c r="F12" s="297">
        <v>7</v>
      </c>
      <c r="G12" s="297">
        <v>11038</v>
      </c>
      <c r="H12" s="327">
        <f t="shared" si="1"/>
        <v>1576.8571428571429</v>
      </c>
      <c r="I12" s="134"/>
      <c r="J12" s="297">
        <v>245.00000000000006</v>
      </c>
      <c r="K12" s="297">
        <v>1845098</v>
      </c>
      <c r="L12" s="327">
        <f t="shared" si="2"/>
        <v>7531.0122448979573</v>
      </c>
      <c r="M12" s="134"/>
      <c r="N12" s="134"/>
      <c r="O12" s="134"/>
      <c r="P12" s="134"/>
      <c r="Q12" s="134"/>
      <c r="R12" s="134"/>
      <c r="S12" s="134"/>
      <c r="T12" s="134"/>
      <c r="U12" s="297">
        <v>791</v>
      </c>
      <c r="V12" s="297">
        <v>3030275</v>
      </c>
      <c r="W12" s="327">
        <f t="shared" si="3"/>
        <v>3830.9418457648544</v>
      </c>
    </row>
    <row r="13" spans="1:23" ht="21" customHeight="1">
      <c r="A13" s="4" t="s">
        <v>9</v>
      </c>
      <c r="B13" s="297">
        <v>281</v>
      </c>
      <c r="C13" s="297">
        <v>1108950</v>
      </c>
      <c r="D13" s="327">
        <f t="shared" si="0"/>
        <v>3946.4412811387901</v>
      </c>
      <c r="E13" s="134"/>
      <c r="F13" s="297">
        <v>0</v>
      </c>
      <c r="G13" s="297">
        <v>0</v>
      </c>
      <c r="H13" s="327">
        <v>0</v>
      </c>
      <c r="I13" s="134"/>
      <c r="J13" s="297">
        <v>104</v>
      </c>
      <c r="K13" s="297">
        <v>624193</v>
      </c>
      <c r="L13" s="327">
        <f t="shared" si="2"/>
        <v>6001.8557692307695</v>
      </c>
      <c r="M13" s="134"/>
      <c r="N13" s="134"/>
      <c r="O13" s="134"/>
      <c r="P13" s="134"/>
      <c r="Q13" s="134"/>
      <c r="R13" s="134"/>
      <c r="S13" s="134"/>
      <c r="T13" s="134"/>
      <c r="U13" s="297">
        <v>385</v>
      </c>
      <c r="V13" s="297">
        <v>1733143</v>
      </c>
      <c r="W13" s="327">
        <f t="shared" si="3"/>
        <v>4501.67012987013</v>
      </c>
    </row>
    <row r="14" spans="1:23" ht="21" customHeight="1">
      <c r="A14" s="4" t="s">
        <v>10</v>
      </c>
      <c r="B14" s="297">
        <v>640.00000000000011</v>
      </c>
      <c r="C14" s="297">
        <v>2013324</v>
      </c>
      <c r="D14" s="327">
        <f t="shared" si="0"/>
        <v>3145.8187499999995</v>
      </c>
      <c r="E14" s="134"/>
      <c r="F14" s="297">
        <v>6</v>
      </c>
      <c r="G14" s="297">
        <v>6450</v>
      </c>
      <c r="H14" s="327">
        <f t="shared" si="1"/>
        <v>1075</v>
      </c>
      <c r="I14" s="134"/>
      <c r="J14" s="297">
        <v>242</v>
      </c>
      <c r="K14" s="297">
        <v>3273223</v>
      </c>
      <c r="L14" s="327">
        <f t="shared" si="2"/>
        <v>13525.714876033058</v>
      </c>
      <c r="M14" s="134"/>
      <c r="N14" s="134"/>
      <c r="O14" s="134"/>
      <c r="P14" s="134"/>
      <c r="Q14" s="134"/>
      <c r="R14" s="134"/>
      <c r="S14" s="134"/>
      <c r="T14" s="134"/>
      <c r="U14" s="297">
        <v>888.00000000000011</v>
      </c>
      <c r="V14" s="297">
        <v>5292997</v>
      </c>
      <c r="W14" s="327">
        <f t="shared" si="3"/>
        <v>5960.582207207206</v>
      </c>
    </row>
    <row r="15" spans="1:23" ht="21" customHeight="1">
      <c r="A15" s="4" t="s">
        <v>11</v>
      </c>
      <c r="B15" s="297">
        <v>283</v>
      </c>
      <c r="C15" s="297">
        <v>622844</v>
      </c>
      <c r="D15" s="327">
        <f t="shared" si="0"/>
        <v>2200.8621908127207</v>
      </c>
      <c r="E15" s="134"/>
      <c r="F15" s="297">
        <v>0</v>
      </c>
      <c r="G15" s="297">
        <v>0</v>
      </c>
      <c r="H15" s="327">
        <v>0</v>
      </c>
      <c r="I15" s="134"/>
      <c r="J15" s="297">
        <v>174</v>
      </c>
      <c r="K15" s="297">
        <v>1640477</v>
      </c>
      <c r="L15" s="327">
        <f t="shared" si="2"/>
        <v>9428.0287356321842</v>
      </c>
      <c r="M15" s="134"/>
      <c r="N15" s="134"/>
      <c r="O15" s="134"/>
      <c r="P15" s="134"/>
      <c r="Q15" s="134"/>
      <c r="R15" s="134"/>
      <c r="S15" s="134"/>
      <c r="T15" s="134"/>
      <c r="U15" s="297">
        <v>457</v>
      </c>
      <c r="V15" s="297">
        <v>2263321</v>
      </c>
      <c r="W15" s="327">
        <f t="shared" si="3"/>
        <v>4952.5623632385123</v>
      </c>
    </row>
    <row r="16" spans="1:23" ht="21" customHeight="1" thickBot="1">
      <c r="A16" s="16" t="s">
        <v>12</v>
      </c>
      <c r="B16" s="298">
        <v>1413.9999999999995</v>
      </c>
      <c r="C16" s="287">
        <v>3238228</v>
      </c>
      <c r="D16" s="328">
        <f t="shared" si="0"/>
        <v>2290.1188118811888</v>
      </c>
      <c r="E16" s="178"/>
      <c r="F16" s="287">
        <v>24</v>
      </c>
      <c r="G16" s="287">
        <v>104008</v>
      </c>
      <c r="H16" s="328">
        <f t="shared" si="1"/>
        <v>4333.666666666667</v>
      </c>
      <c r="I16" s="178"/>
      <c r="J16" s="287">
        <v>402</v>
      </c>
      <c r="K16" s="287">
        <v>4103162.0000000009</v>
      </c>
      <c r="L16" s="328">
        <f t="shared" si="2"/>
        <v>10206.870646766172</v>
      </c>
      <c r="M16" s="179"/>
      <c r="N16" s="179"/>
      <c r="O16" s="179"/>
      <c r="P16" s="179"/>
      <c r="Q16" s="179"/>
      <c r="R16" s="179"/>
      <c r="S16" s="179"/>
      <c r="T16" s="179"/>
      <c r="U16" s="298">
        <v>1839.9999999999995</v>
      </c>
      <c r="V16" s="298">
        <v>7445398.0000000009</v>
      </c>
      <c r="W16" s="328">
        <f t="shared" si="3"/>
        <v>4046.4119565217406</v>
      </c>
    </row>
    <row r="17" spans="1:23" ht="21" customHeight="1" thickTop="1" thickBot="1">
      <c r="A17" s="224" t="s">
        <v>13</v>
      </c>
      <c r="B17" s="289">
        <v>11919</v>
      </c>
      <c r="C17" s="289">
        <v>26559838</v>
      </c>
      <c r="D17" s="283">
        <f t="shared" si="0"/>
        <v>2228.361271918785</v>
      </c>
      <c r="E17" s="243">
        <v>0</v>
      </c>
      <c r="F17" s="289">
        <v>368</v>
      </c>
      <c r="G17" s="289">
        <f>SUM(G5:G16)</f>
        <v>364161</v>
      </c>
      <c r="H17" s="329">
        <f t="shared" si="1"/>
        <v>989.56793478260875</v>
      </c>
      <c r="I17" s="243">
        <v>0</v>
      </c>
      <c r="J17" s="289">
        <v>5748.0000000000009</v>
      </c>
      <c r="K17" s="289">
        <v>36194050</v>
      </c>
      <c r="L17" s="283">
        <f t="shared" si="2"/>
        <v>6296.8075852470411</v>
      </c>
      <c r="M17" s="243">
        <v>0</v>
      </c>
      <c r="N17" s="243">
        <v>0</v>
      </c>
      <c r="O17" s="243">
        <v>0</v>
      </c>
      <c r="P17" s="243">
        <v>0</v>
      </c>
      <c r="Q17" s="243">
        <v>0</v>
      </c>
      <c r="R17" s="243">
        <v>0</v>
      </c>
      <c r="S17" s="243">
        <v>0</v>
      </c>
      <c r="T17" s="243">
        <v>0</v>
      </c>
      <c r="U17" s="289">
        <v>18035</v>
      </c>
      <c r="V17" s="289">
        <f>SUM(V5:V16)</f>
        <v>63118049</v>
      </c>
      <c r="W17" s="283">
        <f t="shared" si="3"/>
        <v>3499.7532021070142</v>
      </c>
    </row>
    <row r="18" spans="1:23" ht="21" customHeight="1" thickTop="1" thickBot="1">
      <c r="A18" s="225" t="s">
        <v>14</v>
      </c>
      <c r="B18" s="292"/>
      <c r="C18" s="292"/>
      <c r="D18" s="284"/>
      <c r="E18" s="135"/>
      <c r="F18" s="292"/>
      <c r="G18" s="292"/>
      <c r="H18" s="284"/>
      <c r="I18" s="135"/>
      <c r="J18" s="292"/>
      <c r="K18" s="292"/>
      <c r="L18" s="284"/>
      <c r="M18" s="135"/>
      <c r="N18" s="135"/>
      <c r="O18" s="135"/>
      <c r="P18" s="135"/>
      <c r="Q18" s="135"/>
      <c r="R18" s="135"/>
      <c r="S18" s="135"/>
      <c r="T18" s="135"/>
      <c r="U18" s="292"/>
      <c r="V18" s="292"/>
      <c r="W18" s="284"/>
    </row>
    <row r="19" spans="1:23" ht="21" customHeight="1" thickTop="1">
      <c r="A19" s="41" t="s">
        <v>15</v>
      </c>
      <c r="B19" s="297">
        <v>978</v>
      </c>
      <c r="C19" s="297">
        <v>1292986.9999999998</v>
      </c>
      <c r="D19" s="327">
        <f t="shared" si="0"/>
        <v>1322.0725971370141</v>
      </c>
      <c r="E19" s="134"/>
      <c r="F19" s="297">
        <v>48</v>
      </c>
      <c r="G19" s="297">
        <v>20428</v>
      </c>
      <c r="H19" s="327">
        <f t="shared" si="1"/>
        <v>425.58333333333331</v>
      </c>
      <c r="I19" s="134"/>
      <c r="J19" s="297">
        <v>394</v>
      </c>
      <c r="K19" s="297">
        <v>2527846.9999999995</v>
      </c>
      <c r="L19" s="327">
        <f t="shared" si="2"/>
        <v>6415.8553299492378</v>
      </c>
      <c r="M19" s="179"/>
      <c r="N19" s="179"/>
      <c r="O19" s="179"/>
      <c r="P19" s="179"/>
      <c r="Q19" s="179"/>
      <c r="R19" s="179"/>
      <c r="S19" s="179"/>
      <c r="T19" s="179"/>
      <c r="U19" s="297">
        <v>1420</v>
      </c>
      <c r="V19" s="297">
        <v>3841261.9999999991</v>
      </c>
      <c r="W19" s="327">
        <f t="shared" si="3"/>
        <v>2705.1140845070418</v>
      </c>
    </row>
    <row r="20" spans="1:23" ht="21" customHeight="1">
      <c r="A20" s="4" t="s">
        <v>16</v>
      </c>
      <c r="B20" s="298">
        <v>1191.0000000000005</v>
      </c>
      <c r="C20" s="287">
        <v>1691533.0000000002</v>
      </c>
      <c r="D20" s="327">
        <f t="shared" si="0"/>
        <v>1420.2628043660786</v>
      </c>
      <c r="E20" s="178"/>
      <c r="F20" s="287">
        <v>314</v>
      </c>
      <c r="G20" s="287">
        <v>845147</v>
      </c>
      <c r="H20" s="327">
        <f t="shared" si="1"/>
        <v>2691.5509554140126</v>
      </c>
      <c r="I20" s="178"/>
      <c r="J20" s="287">
        <v>840</v>
      </c>
      <c r="K20" s="287">
        <v>4238872</v>
      </c>
      <c r="L20" s="327">
        <f t="shared" si="2"/>
        <v>5046.2761904761901</v>
      </c>
      <c r="M20" s="179"/>
      <c r="N20" s="179"/>
      <c r="O20" s="179"/>
      <c r="P20" s="179"/>
      <c r="Q20" s="179"/>
      <c r="R20" s="179"/>
      <c r="S20" s="179"/>
      <c r="T20" s="179"/>
      <c r="U20" s="297">
        <v>2345.0000000000005</v>
      </c>
      <c r="V20" s="297">
        <v>6775552</v>
      </c>
      <c r="W20" s="327">
        <f t="shared" si="3"/>
        <v>2889.3611940298501</v>
      </c>
    </row>
    <row r="21" spans="1:23" ht="21" customHeight="1" thickBot="1">
      <c r="A21" s="16" t="s">
        <v>17</v>
      </c>
      <c r="B21" s="287">
        <v>1029.9999999999998</v>
      </c>
      <c r="C21" s="287">
        <v>1317860</v>
      </c>
      <c r="D21" s="328">
        <f t="shared" si="0"/>
        <v>1279.47572815534</v>
      </c>
      <c r="E21" s="178"/>
      <c r="F21" s="287">
        <v>182.99999999999997</v>
      </c>
      <c r="G21" s="287">
        <v>175031</v>
      </c>
      <c r="H21" s="328">
        <f t="shared" si="1"/>
        <v>956.4535519125684</v>
      </c>
      <c r="I21" s="178"/>
      <c r="J21" s="287">
        <v>785</v>
      </c>
      <c r="K21" s="287">
        <v>3612832</v>
      </c>
      <c r="L21" s="328">
        <f t="shared" si="2"/>
        <v>4602.3337579617837</v>
      </c>
      <c r="M21" s="180"/>
      <c r="N21" s="180"/>
      <c r="O21" s="180"/>
      <c r="P21" s="180"/>
      <c r="Q21" s="180"/>
      <c r="R21" s="180"/>
      <c r="S21" s="180"/>
      <c r="T21" s="180"/>
      <c r="U21" s="298">
        <v>1997.9999999999998</v>
      </c>
      <c r="V21" s="298">
        <v>5105723</v>
      </c>
      <c r="W21" s="328">
        <f t="shared" si="3"/>
        <v>2555.4169169169172</v>
      </c>
    </row>
    <row r="22" spans="1:23" ht="21" customHeight="1" thickTop="1" thickBot="1">
      <c r="A22" s="224" t="s">
        <v>13</v>
      </c>
      <c r="B22" s="289">
        <v>3199</v>
      </c>
      <c r="C22" s="289">
        <v>4302380</v>
      </c>
      <c r="D22" s="283">
        <f t="shared" si="0"/>
        <v>1344.9140356361363</v>
      </c>
      <c r="E22" s="243">
        <v>0</v>
      </c>
      <c r="F22" s="289">
        <v>545</v>
      </c>
      <c r="G22" s="289">
        <f>SUM(G19:G21)</f>
        <v>1040606</v>
      </c>
      <c r="H22" s="283">
        <f t="shared" si="1"/>
        <v>1909.3688073394496</v>
      </c>
      <c r="I22" s="243">
        <v>0</v>
      </c>
      <c r="J22" s="289">
        <v>2019</v>
      </c>
      <c r="K22" s="289">
        <v>10379551</v>
      </c>
      <c r="L22" s="283">
        <f t="shared" si="2"/>
        <v>5140.9366022783552</v>
      </c>
      <c r="M22" s="243">
        <v>0</v>
      </c>
      <c r="N22" s="243">
        <v>0</v>
      </c>
      <c r="O22" s="243">
        <v>0</v>
      </c>
      <c r="P22" s="243">
        <v>0</v>
      </c>
      <c r="Q22" s="243">
        <v>0</v>
      </c>
      <c r="R22" s="243">
        <v>0</v>
      </c>
      <c r="S22" s="243">
        <v>0</v>
      </c>
      <c r="T22" s="243">
        <v>0</v>
      </c>
      <c r="U22" s="289">
        <v>5763</v>
      </c>
      <c r="V22" s="289">
        <v>15722537</v>
      </c>
      <c r="W22" s="283">
        <f t="shared" si="3"/>
        <v>2728.1861877494362</v>
      </c>
    </row>
    <row r="23" spans="1:23" ht="21" customHeight="1" thickTop="1" thickBot="1">
      <c r="A23" s="24" t="s">
        <v>18</v>
      </c>
      <c r="B23" s="292">
        <v>15118</v>
      </c>
      <c r="C23" s="292">
        <v>30862218</v>
      </c>
      <c r="D23" s="284">
        <f t="shared" si="0"/>
        <v>2041.4220134938485</v>
      </c>
      <c r="E23" s="136">
        <v>0</v>
      </c>
      <c r="F23" s="292">
        <v>913</v>
      </c>
      <c r="G23" s="292">
        <f>G17+G22</f>
        <v>1404767</v>
      </c>
      <c r="H23" s="284">
        <f t="shared" si="1"/>
        <v>1538.6276013143483</v>
      </c>
      <c r="I23" s="136">
        <v>0</v>
      </c>
      <c r="J23" s="292">
        <v>7767.0000000000009</v>
      </c>
      <c r="K23" s="292">
        <v>46573601</v>
      </c>
      <c r="L23" s="284">
        <f t="shared" si="2"/>
        <v>5996.3436333204572</v>
      </c>
      <c r="M23" s="136">
        <v>0</v>
      </c>
      <c r="N23" s="136">
        <v>0</v>
      </c>
      <c r="O23" s="136">
        <v>0</v>
      </c>
      <c r="P23" s="136">
        <v>0</v>
      </c>
      <c r="Q23" s="136">
        <v>0</v>
      </c>
      <c r="R23" s="136">
        <v>0</v>
      </c>
      <c r="S23" s="136">
        <v>0</v>
      </c>
      <c r="T23" s="136">
        <v>0</v>
      </c>
      <c r="U23" s="292">
        <v>23798</v>
      </c>
      <c r="V23" s="292">
        <f>V17+V22</f>
        <v>78840586</v>
      </c>
      <c r="W23" s="284">
        <f t="shared" si="3"/>
        <v>3312.9080595007986</v>
      </c>
    </row>
    <row r="24" spans="1:23" ht="6.75" customHeight="1" thickTop="1">
      <c r="A24" s="40"/>
      <c r="B24" s="40"/>
      <c r="C24" s="5"/>
      <c r="D24" s="5"/>
      <c r="E24" s="5"/>
      <c r="F24" s="5"/>
      <c r="G24" s="5"/>
      <c r="H24" s="5"/>
      <c r="I24" s="5"/>
      <c r="J24" s="5"/>
      <c r="K24" s="5"/>
      <c r="L24" s="5"/>
    </row>
    <row r="25" spans="1:23" ht="31.5" customHeight="1">
      <c r="A25" s="358" t="s">
        <v>147</v>
      </c>
      <c r="B25" s="358"/>
      <c r="C25" s="358"/>
      <c r="D25" s="358"/>
      <c r="E25" s="358"/>
      <c r="F25" s="358"/>
      <c r="G25" s="358"/>
      <c r="H25" s="358"/>
      <c r="I25" s="358"/>
      <c r="J25" s="358"/>
      <c r="K25" s="358"/>
      <c r="L25" s="358"/>
      <c r="M25" s="358"/>
      <c r="N25" s="358"/>
      <c r="O25" s="358"/>
      <c r="P25" s="358"/>
      <c r="Q25" s="358"/>
      <c r="R25" s="358"/>
      <c r="S25" s="358"/>
      <c r="T25" s="358"/>
      <c r="U25" s="358"/>
      <c r="V25" s="358"/>
      <c r="W25" s="358"/>
    </row>
    <row r="26" spans="1:23" ht="11.25" customHeight="1" thickBot="1">
      <c r="A26" s="11"/>
      <c r="B26" s="11"/>
      <c r="C26" s="11"/>
      <c r="D26" s="11"/>
      <c r="E26" s="11"/>
      <c r="F26" s="11"/>
      <c r="G26" s="11"/>
      <c r="H26" s="11"/>
      <c r="I26" s="11"/>
      <c r="J26" s="11"/>
      <c r="K26" s="11"/>
      <c r="L26" s="11"/>
    </row>
    <row r="27" spans="1:23" ht="25.5" customHeight="1">
      <c r="A27" s="337" t="s">
        <v>67</v>
      </c>
      <c r="B27" s="337"/>
      <c r="C27" s="337"/>
      <c r="D27" s="337"/>
      <c r="E27" s="19"/>
      <c r="F27" s="19"/>
      <c r="G27" s="19"/>
      <c r="H27" s="19"/>
      <c r="I27" s="19"/>
      <c r="J27" s="19"/>
      <c r="K27" s="19"/>
      <c r="L27" s="333">
        <v>109</v>
      </c>
      <c r="M27" s="19"/>
      <c r="N27" s="19"/>
      <c r="O27" s="19"/>
      <c r="P27" s="19"/>
      <c r="Q27" s="19"/>
      <c r="R27" s="19"/>
      <c r="S27" s="19"/>
      <c r="T27" s="19"/>
      <c r="U27" s="19"/>
      <c r="V27" s="19"/>
      <c r="W27" s="19"/>
    </row>
  </sheetData>
  <mergeCells count="11">
    <mergeCell ref="U3:W3"/>
    <mergeCell ref="T3:T4"/>
    <mergeCell ref="A1:W1"/>
    <mergeCell ref="A25:W25"/>
    <mergeCell ref="A27:D27"/>
    <mergeCell ref="A2:S2"/>
    <mergeCell ref="A3:A4"/>
    <mergeCell ref="B3:D3"/>
    <mergeCell ref="I3:I4"/>
    <mergeCell ref="F3:H3"/>
    <mergeCell ref="J3:L3"/>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AC54"/>
  <sheetViews>
    <sheetView rightToLeft="1" view="pageBreakPreview" topLeftCell="K1" zoomScaleSheetLayoutView="100" workbookViewId="0">
      <selection activeCell="X55" sqref="X55"/>
    </sheetView>
  </sheetViews>
  <sheetFormatPr defaultRowHeight="14.25"/>
  <cols>
    <col min="1" max="1" width="9" customWidth="1"/>
    <col min="2" max="2" width="10.125" customWidth="1"/>
    <col min="3" max="3" width="9.875" customWidth="1"/>
    <col min="4" max="4" width="9" customWidth="1"/>
    <col min="5" max="11" width="9.625" customWidth="1"/>
    <col min="12" max="12" width="8.75" customWidth="1"/>
    <col min="13" max="15" width="9.625" customWidth="1"/>
    <col min="17" max="17" width="9.625" customWidth="1"/>
    <col min="18" max="18" width="9" customWidth="1"/>
    <col min="22" max="22" width="7.25" customWidth="1"/>
    <col min="23" max="23" width="8.125" customWidth="1"/>
  </cols>
  <sheetData>
    <row r="1" spans="1:29" ht="21.75" customHeight="1">
      <c r="A1" s="348" t="s">
        <v>132</v>
      </c>
      <c r="B1" s="348"/>
      <c r="C1" s="348"/>
      <c r="D1" s="348"/>
      <c r="E1" s="348"/>
      <c r="F1" s="348"/>
      <c r="G1" s="348"/>
      <c r="H1" s="348"/>
      <c r="I1" s="348"/>
      <c r="J1" s="348"/>
      <c r="K1" s="348"/>
      <c r="L1" s="348"/>
      <c r="M1" s="348"/>
      <c r="N1" s="348"/>
      <c r="O1" s="348" t="s">
        <v>132</v>
      </c>
      <c r="P1" s="348"/>
      <c r="Q1" s="348"/>
      <c r="R1" s="348"/>
      <c r="S1" s="348"/>
      <c r="T1" s="348"/>
      <c r="U1" s="348"/>
      <c r="V1" s="348"/>
      <c r="W1" s="348"/>
      <c r="X1" s="348"/>
      <c r="Y1" s="348"/>
      <c r="Z1" s="348"/>
      <c r="AA1" s="348"/>
      <c r="AB1" s="348"/>
      <c r="AC1" s="348"/>
    </row>
    <row r="2" spans="1:29" ht="25.5" customHeight="1" thickBot="1">
      <c r="A2" s="340" t="s">
        <v>31</v>
      </c>
      <c r="B2" s="340"/>
      <c r="C2" s="340"/>
      <c r="D2" s="340"/>
      <c r="E2" s="340"/>
      <c r="F2" s="340"/>
      <c r="G2" s="340"/>
      <c r="H2" s="340"/>
      <c r="I2" s="340"/>
      <c r="J2" s="340"/>
      <c r="K2" s="340"/>
      <c r="L2" s="340"/>
      <c r="M2" s="340"/>
      <c r="N2" s="340"/>
      <c r="O2" s="340" t="s">
        <v>105</v>
      </c>
      <c r="P2" s="340"/>
      <c r="Q2" s="340"/>
      <c r="R2" s="340"/>
      <c r="S2" s="340"/>
      <c r="T2" s="340"/>
      <c r="U2" s="340"/>
      <c r="V2" s="340"/>
      <c r="W2" s="340"/>
      <c r="X2" s="340"/>
      <c r="Y2" s="340"/>
      <c r="Z2" s="340"/>
      <c r="AA2" s="340"/>
      <c r="AB2" s="340"/>
      <c r="AC2" s="340"/>
    </row>
    <row r="3" spans="1:29" ht="22.5" customHeight="1" thickTop="1">
      <c r="A3" s="351" t="s">
        <v>0</v>
      </c>
      <c r="B3" s="351" t="s">
        <v>47</v>
      </c>
      <c r="C3" s="351" t="s">
        <v>134</v>
      </c>
      <c r="D3" s="353" t="s">
        <v>90</v>
      </c>
      <c r="E3" s="353"/>
      <c r="F3" s="353"/>
      <c r="G3" s="353"/>
      <c r="H3" s="353"/>
      <c r="I3" s="353"/>
      <c r="J3" s="353"/>
      <c r="K3" s="353"/>
      <c r="L3" s="353"/>
      <c r="M3" s="353"/>
      <c r="N3" s="353"/>
      <c r="O3" s="351" t="s">
        <v>0</v>
      </c>
      <c r="P3" s="351" t="s">
        <v>47</v>
      </c>
      <c r="Q3" s="351" t="s">
        <v>134</v>
      </c>
      <c r="R3" s="353" t="s">
        <v>90</v>
      </c>
      <c r="S3" s="353"/>
      <c r="T3" s="353"/>
      <c r="U3" s="353"/>
      <c r="V3" s="353"/>
      <c r="W3" s="353"/>
      <c r="X3" s="353"/>
      <c r="Y3" s="353"/>
      <c r="Z3" s="353"/>
      <c r="AA3" s="353"/>
      <c r="AB3" s="353"/>
      <c r="AC3" s="353"/>
    </row>
    <row r="4" spans="1:29" ht="27" customHeight="1">
      <c r="A4" s="352"/>
      <c r="B4" s="352"/>
      <c r="C4" s="352"/>
      <c r="D4" s="77" t="s">
        <v>95</v>
      </c>
      <c r="E4" s="77" t="s">
        <v>96</v>
      </c>
      <c r="F4" s="77" t="s">
        <v>97</v>
      </c>
      <c r="G4" s="77" t="s">
        <v>98</v>
      </c>
      <c r="H4" s="77" t="s">
        <v>99</v>
      </c>
      <c r="I4" s="77" t="s">
        <v>100</v>
      </c>
      <c r="J4" s="77" t="s">
        <v>101</v>
      </c>
      <c r="K4" s="77" t="s">
        <v>102</v>
      </c>
      <c r="L4" s="77" t="s">
        <v>103</v>
      </c>
      <c r="M4" s="77" t="s">
        <v>104</v>
      </c>
      <c r="N4" s="77" t="s">
        <v>106</v>
      </c>
      <c r="O4" s="352"/>
      <c r="P4" s="352"/>
      <c r="Q4" s="352"/>
      <c r="R4" s="77" t="s">
        <v>107</v>
      </c>
      <c r="S4" s="77" t="s">
        <v>108</v>
      </c>
      <c r="T4" s="77" t="s">
        <v>109</v>
      </c>
      <c r="U4" s="77" t="s">
        <v>110</v>
      </c>
      <c r="V4" s="77" t="s">
        <v>111</v>
      </c>
      <c r="W4" s="77" t="s">
        <v>112</v>
      </c>
      <c r="X4" s="77" t="s">
        <v>113</v>
      </c>
      <c r="Y4" s="77" t="s">
        <v>114</v>
      </c>
      <c r="Z4" s="77" t="s">
        <v>115</v>
      </c>
      <c r="AA4" s="77" t="s">
        <v>129</v>
      </c>
      <c r="AB4" s="77" t="s">
        <v>133</v>
      </c>
      <c r="AC4" s="77" t="s">
        <v>130</v>
      </c>
    </row>
    <row r="5" spans="1:29" ht="21.95" customHeight="1">
      <c r="A5" s="341" t="s">
        <v>1</v>
      </c>
      <c r="B5" s="20" t="s">
        <v>45</v>
      </c>
      <c r="C5" s="102">
        <v>6</v>
      </c>
      <c r="D5" s="102">
        <v>6</v>
      </c>
      <c r="E5" s="102">
        <v>0</v>
      </c>
      <c r="F5" s="102">
        <v>0</v>
      </c>
      <c r="G5" s="102">
        <v>0</v>
      </c>
      <c r="H5" s="102">
        <v>1</v>
      </c>
      <c r="I5" s="102">
        <v>0</v>
      </c>
      <c r="J5" s="102">
        <v>0</v>
      </c>
      <c r="K5" s="102">
        <v>0</v>
      </c>
      <c r="L5" s="102">
        <v>0</v>
      </c>
      <c r="M5" s="102">
        <v>0</v>
      </c>
      <c r="N5" s="102">
        <v>0</v>
      </c>
      <c r="O5" s="341" t="s">
        <v>1</v>
      </c>
      <c r="P5" s="74" t="s">
        <v>45</v>
      </c>
      <c r="Q5" s="102">
        <v>6</v>
      </c>
      <c r="R5" s="102">
        <v>0</v>
      </c>
      <c r="S5" s="102">
        <v>0</v>
      </c>
      <c r="T5" s="102">
        <v>0</v>
      </c>
      <c r="U5" s="102">
        <v>0</v>
      </c>
      <c r="V5" s="102">
        <v>0</v>
      </c>
      <c r="W5" s="102">
        <v>0</v>
      </c>
      <c r="X5" s="102">
        <v>0</v>
      </c>
      <c r="Y5" s="102">
        <v>0</v>
      </c>
      <c r="Z5" s="102">
        <v>0</v>
      </c>
      <c r="AA5" s="102">
        <v>0</v>
      </c>
      <c r="AB5" s="102">
        <v>0</v>
      </c>
      <c r="AC5" s="102">
        <v>0</v>
      </c>
    </row>
    <row r="6" spans="1:29" ht="21.95" customHeight="1">
      <c r="A6" s="342"/>
      <c r="B6" s="18" t="s">
        <v>46</v>
      </c>
      <c r="C6" s="105">
        <v>2</v>
      </c>
      <c r="D6" s="105">
        <v>1</v>
      </c>
      <c r="E6" s="103">
        <v>0</v>
      </c>
      <c r="F6" s="103">
        <v>0</v>
      </c>
      <c r="G6" s="103">
        <v>0</v>
      </c>
      <c r="H6" s="103">
        <v>0</v>
      </c>
      <c r="I6" s="103">
        <v>0</v>
      </c>
      <c r="J6" s="103">
        <v>0</v>
      </c>
      <c r="K6" s="103">
        <v>0</v>
      </c>
      <c r="L6" s="103">
        <v>0</v>
      </c>
      <c r="M6" s="103">
        <v>0</v>
      </c>
      <c r="N6" s="103">
        <v>1</v>
      </c>
      <c r="O6" s="342"/>
      <c r="P6" s="71" t="s">
        <v>46</v>
      </c>
      <c r="Q6" s="105">
        <v>2</v>
      </c>
      <c r="R6" s="103">
        <v>0</v>
      </c>
      <c r="S6" s="103">
        <v>0</v>
      </c>
      <c r="T6" s="103">
        <v>0</v>
      </c>
      <c r="U6" s="103">
        <v>0</v>
      </c>
      <c r="V6" s="103">
        <v>0</v>
      </c>
      <c r="W6" s="103">
        <v>0</v>
      </c>
      <c r="X6" s="103">
        <v>0</v>
      </c>
      <c r="Y6" s="103">
        <v>0</v>
      </c>
      <c r="Z6" s="103">
        <v>0</v>
      </c>
      <c r="AA6" s="103">
        <v>0</v>
      </c>
      <c r="AB6" s="103">
        <v>0</v>
      </c>
      <c r="AC6" s="103">
        <v>0</v>
      </c>
    </row>
    <row r="7" spans="1:29" ht="21.95" customHeight="1">
      <c r="A7" s="341" t="s">
        <v>2</v>
      </c>
      <c r="B7" s="20" t="s">
        <v>45</v>
      </c>
      <c r="C7" s="102">
        <v>7</v>
      </c>
      <c r="D7" s="102">
        <v>7</v>
      </c>
      <c r="E7" s="102">
        <v>1</v>
      </c>
      <c r="F7" s="102">
        <v>1</v>
      </c>
      <c r="G7" s="102">
        <v>0</v>
      </c>
      <c r="H7" s="102">
        <v>0</v>
      </c>
      <c r="I7" s="102">
        <v>0</v>
      </c>
      <c r="J7" s="102">
        <v>0</v>
      </c>
      <c r="K7" s="102">
        <v>0</v>
      </c>
      <c r="L7" s="102">
        <v>0</v>
      </c>
      <c r="M7" s="102">
        <v>0</v>
      </c>
      <c r="N7" s="102">
        <v>0</v>
      </c>
      <c r="O7" s="341" t="s">
        <v>2</v>
      </c>
      <c r="P7" s="74" t="s">
        <v>45</v>
      </c>
      <c r="Q7" s="102">
        <v>7</v>
      </c>
      <c r="R7" s="102">
        <v>0</v>
      </c>
      <c r="S7" s="102">
        <v>0</v>
      </c>
      <c r="T7" s="102">
        <v>0</v>
      </c>
      <c r="U7" s="102">
        <v>0</v>
      </c>
      <c r="V7" s="102">
        <v>0</v>
      </c>
      <c r="W7" s="102">
        <v>0</v>
      </c>
      <c r="X7" s="102">
        <v>0</v>
      </c>
      <c r="Y7" s="102">
        <v>0</v>
      </c>
      <c r="Z7" s="102">
        <v>0</v>
      </c>
      <c r="AA7" s="102">
        <v>0</v>
      </c>
      <c r="AB7" s="102">
        <v>0</v>
      </c>
      <c r="AC7" s="102">
        <v>0</v>
      </c>
    </row>
    <row r="8" spans="1:29" ht="21.95" customHeight="1">
      <c r="A8" s="342"/>
      <c r="B8" s="18" t="s">
        <v>46</v>
      </c>
      <c r="C8" s="105">
        <v>4</v>
      </c>
      <c r="D8" s="105">
        <v>4</v>
      </c>
      <c r="E8" s="103">
        <v>0</v>
      </c>
      <c r="F8" s="103">
        <v>0</v>
      </c>
      <c r="G8" s="103">
        <v>0</v>
      </c>
      <c r="H8" s="103">
        <v>0</v>
      </c>
      <c r="I8" s="103">
        <v>0</v>
      </c>
      <c r="J8" s="103">
        <v>0</v>
      </c>
      <c r="K8" s="103">
        <v>0</v>
      </c>
      <c r="L8" s="103">
        <v>0</v>
      </c>
      <c r="M8" s="103">
        <v>0</v>
      </c>
      <c r="N8" s="103">
        <v>0</v>
      </c>
      <c r="O8" s="342"/>
      <c r="P8" s="71" t="s">
        <v>46</v>
      </c>
      <c r="Q8" s="105">
        <v>4</v>
      </c>
      <c r="R8" s="103">
        <v>0</v>
      </c>
      <c r="S8" s="103">
        <v>0</v>
      </c>
      <c r="T8" s="103">
        <v>0</v>
      </c>
      <c r="U8" s="103">
        <v>0</v>
      </c>
      <c r="V8" s="103">
        <v>0</v>
      </c>
      <c r="W8" s="103">
        <v>0</v>
      </c>
      <c r="X8" s="103">
        <v>0</v>
      </c>
      <c r="Y8" s="103">
        <v>0</v>
      </c>
      <c r="Z8" s="103">
        <v>0</v>
      </c>
      <c r="AA8" s="103">
        <v>0</v>
      </c>
      <c r="AB8" s="103">
        <v>0</v>
      </c>
      <c r="AC8" s="103">
        <v>0</v>
      </c>
    </row>
    <row r="9" spans="1:29" ht="21.95" customHeight="1">
      <c r="A9" s="341" t="s">
        <v>3</v>
      </c>
      <c r="B9" s="20" t="s">
        <v>45</v>
      </c>
      <c r="C9" s="102">
        <v>49</v>
      </c>
      <c r="D9" s="102">
        <v>21</v>
      </c>
      <c r="E9" s="102">
        <v>3</v>
      </c>
      <c r="F9" s="102">
        <v>1</v>
      </c>
      <c r="G9" s="102">
        <v>1</v>
      </c>
      <c r="H9" s="102">
        <v>4</v>
      </c>
      <c r="I9" s="102">
        <v>1</v>
      </c>
      <c r="J9" s="102">
        <v>2</v>
      </c>
      <c r="K9" s="102">
        <v>2</v>
      </c>
      <c r="L9" s="102">
        <v>1</v>
      </c>
      <c r="M9" s="102">
        <v>3</v>
      </c>
      <c r="N9" s="102">
        <v>1</v>
      </c>
      <c r="O9" s="341" t="s">
        <v>3</v>
      </c>
      <c r="P9" s="74" t="s">
        <v>45</v>
      </c>
      <c r="Q9" s="102">
        <v>49</v>
      </c>
      <c r="R9" s="102">
        <v>0</v>
      </c>
      <c r="S9" s="102">
        <v>2</v>
      </c>
      <c r="T9" s="102">
        <v>1</v>
      </c>
      <c r="U9" s="102">
        <v>1</v>
      </c>
      <c r="V9" s="102">
        <v>1</v>
      </c>
      <c r="W9" s="102">
        <v>1</v>
      </c>
      <c r="X9" s="102">
        <v>1</v>
      </c>
      <c r="Y9" s="102">
        <v>1</v>
      </c>
      <c r="Z9" s="102">
        <v>1</v>
      </c>
      <c r="AA9" s="102">
        <v>0</v>
      </c>
      <c r="AB9" s="102">
        <v>0</v>
      </c>
      <c r="AC9" s="102">
        <v>0</v>
      </c>
    </row>
    <row r="10" spans="1:29" ht="21.95" customHeight="1">
      <c r="A10" s="342"/>
      <c r="B10" s="18" t="s">
        <v>46</v>
      </c>
      <c r="C10" s="105">
        <v>37</v>
      </c>
      <c r="D10" s="105">
        <v>25</v>
      </c>
      <c r="E10" s="103">
        <v>1</v>
      </c>
      <c r="F10" s="103">
        <v>1</v>
      </c>
      <c r="G10" s="103">
        <v>0</v>
      </c>
      <c r="H10" s="103">
        <v>0</v>
      </c>
      <c r="I10" s="103">
        <v>2</v>
      </c>
      <c r="J10" s="103">
        <v>0</v>
      </c>
      <c r="K10" s="103">
        <v>0</v>
      </c>
      <c r="L10" s="103">
        <v>0</v>
      </c>
      <c r="M10" s="103">
        <v>0</v>
      </c>
      <c r="N10" s="103">
        <v>7</v>
      </c>
      <c r="O10" s="342"/>
      <c r="P10" s="71" t="s">
        <v>46</v>
      </c>
      <c r="Q10" s="105">
        <v>37</v>
      </c>
      <c r="R10" s="103">
        <v>0</v>
      </c>
      <c r="S10" s="103">
        <v>0</v>
      </c>
      <c r="T10" s="103">
        <v>0</v>
      </c>
      <c r="U10" s="103">
        <v>0</v>
      </c>
      <c r="V10" s="103">
        <v>0</v>
      </c>
      <c r="W10" s="103">
        <v>0</v>
      </c>
      <c r="X10" s="103">
        <v>1</v>
      </c>
      <c r="Y10" s="103">
        <v>0</v>
      </c>
      <c r="Z10" s="103">
        <v>0</v>
      </c>
      <c r="AA10" s="103">
        <v>0</v>
      </c>
      <c r="AB10" s="103">
        <v>0</v>
      </c>
      <c r="AC10" s="103">
        <v>0</v>
      </c>
    </row>
    <row r="11" spans="1:29" ht="21.95" customHeight="1">
      <c r="A11" s="341" t="s">
        <v>4</v>
      </c>
      <c r="B11" s="20" t="s">
        <v>45</v>
      </c>
      <c r="C11" s="102">
        <v>15</v>
      </c>
      <c r="D11" s="102">
        <v>8</v>
      </c>
      <c r="E11" s="102">
        <v>1</v>
      </c>
      <c r="F11" s="102">
        <v>1</v>
      </c>
      <c r="G11" s="102">
        <v>0</v>
      </c>
      <c r="H11" s="102">
        <v>2</v>
      </c>
      <c r="I11" s="102">
        <v>0</v>
      </c>
      <c r="J11" s="102">
        <v>0</v>
      </c>
      <c r="K11" s="102">
        <v>0</v>
      </c>
      <c r="L11" s="102">
        <v>0</v>
      </c>
      <c r="M11" s="102">
        <v>1</v>
      </c>
      <c r="N11" s="102">
        <v>1</v>
      </c>
      <c r="O11" s="341" t="s">
        <v>4</v>
      </c>
      <c r="P11" s="74" t="s">
        <v>45</v>
      </c>
      <c r="Q11" s="102">
        <v>15</v>
      </c>
      <c r="R11" s="102">
        <v>1</v>
      </c>
      <c r="S11" s="102">
        <v>0</v>
      </c>
      <c r="T11" s="102">
        <v>0</v>
      </c>
      <c r="U11" s="102">
        <v>0</v>
      </c>
      <c r="V11" s="102">
        <v>0</v>
      </c>
      <c r="W11" s="102">
        <v>0</v>
      </c>
      <c r="X11" s="102">
        <v>0</v>
      </c>
      <c r="Y11" s="102">
        <v>0</v>
      </c>
      <c r="Z11" s="102">
        <v>0</v>
      </c>
      <c r="AA11" s="102">
        <v>0</v>
      </c>
      <c r="AB11" s="102">
        <v>0</v>
      </c>
      <c r="AC11" s="102">
        <v>0</v>
      </c>
    </row>
    <row r="12" spans="1:29" ht="21.95" customHeight="1">
      <c r="A12" s="342"/>
      <c r="B12" s="18" t="s">
        <v>46</v>
      </c>
      <c r="C12" s="105">
        <v>3</v>
      </c>
      <c r="D12" s="105">
        <v>2</v>
      </c>
      <c r="E12" s="103">
        <v>0</v>
      </c>
      <c r="F12" s="103">
        <v>0</v>
      </c>
      <c r="G12" s="103">
        <v>0</v>
      </c>
      <c r="H12" s="103">
        <v>0</v>
      </c>
      <c r="I12" s="103">
        <v>0</v>
      </c>
      <c r="J12" s="103">
        <v>0</v>
      </c>
      <c r="K12" s="103">
        <v>0</v>
      </c>
      <c r="L12" s="103">
        <v>0</v>
      </c>
      <c r="M12" s="103">
        <v>0</v>
      </c>
      <c r="N12" s="103">
        <v>1</v>
      </c>
      <c r="O12" s="342"/>
      <c r="P12" s="71" t="s">
        <v>46</v>
      </c>
      <c r="Q12" s="105">
        <v>3</v>
      </c>
      <c r="R12" s="103">
        <v>0</v>
      </c>
      <c r="S12" s="103">
        <v>0</v>
      </c>
      <c r="T12" s="103">
        <v>0</v>
      </c>
      <c r="U12" s="103">
        <v>0</v>
      </c>
      <c r="V12" s="103">
        <v>0</v>
      </c>
      <c r="W12" s="103">
        <v>0</v>
      </c>
      <c r="X12" s="103">
        <v>0</v>
      </c>
      <c r="Y12" s="103">
        <v>0</v>
      </c>
      <c r="Z12" s="103">
        <v>0</v>
      </c>
      <c r="AA12" s="103">
        <v>0</v>
      </c>
      <c r="AB12" s="103">
        <v>0</v>
      </c>
      <c r="AC12" s="103">
        <v>0</v>
      </c>
    </row>
    <row r="13" spans="1:29" ht="21.95" customHeight="1">
      <c r="A13" s="341" t="s">
        <v>5</v>
      </c>
      <c r="B13" s="20" t="s">
        <v>45</v>
      </c>
      <c r="C13" s="102">
        <v>6</v>
      </c>
      <c r="D13" s="102">
        <v>3</v>
      </c>
      <c r="E13" s="102">
        <v>0</v>
      </c>
      <c r="F13" s="102">
        <v>1</v>
      </c>
      <c r="G13" s="102">
        <v>0</v>
      </c>
      <c r="H13" s="102">
        <v>1</v>
      </c>
      <c r="I13" s="102">
        <v>0</v>
      </c>
      <c r="J13" s="102">
        <v>0</v>
      </c>
      <c r="K13" s="102">
        <v>0</v>
      </c>
      <c r="L13" s="102">
        <v>0</v>
      </c>
      <c r="M13" s="102">
        <v>0</v>
      </c>
      <c r="N13" s="102">
        <v>1</v>
      </c>
      <c r="O13" s="341" t="s">
        <v>5</v>
      </c>
      <c r="P13" s="74" t="s">
        <v>45</v>
      </c>
      <c r="Q13" s="102">
        <v>6</v>
      </c>
      <c r="R13" s="102">
        <v>0</v>
      </c>
      <c r="S13" s="102">
        <v>0</v>
      </c>
      <c r="T13" s="102">
        <v>0</v>
      </c>
      <c r="U13" s="102">
        <v>0</v>
      </c>
      <c r="V13" s="102">
        <v>0</v>
      </c>
      <c r="W13" s="102">
        <v>0</v>
      </c>
      <c r="X13" s="102">
        <v>0</v>
      </c>
      <c r="Y13" s="102">
        <v>0</v>
      </c>
      <c r="Z13" s="102">
        <v>0</v>
      </c>
      <c r="AA13" s="102">
        <v>0</v>
      </c>
      <c r="AB13" s="102">
        <v>0</v>
      </c>
      <c r="AC13" s="102">
        <v>0</v>
      </c>
    </row>
    <row r="14" spans="1:29" ht="21.95" customHeight="1">
      <c r="A14" s="342"/>
      <c r="B14" s="18" t="s">
        <v>46</v>
      </c>
      <c r="C14" s="105">
        <v>2</v>
      </c>
      <c r="D14" s="103">
        <v>0</v>
      </c>
      <c r="E14" s="103">
        <v>0</v>
      </c>
      <c r="F14" s="103">
        <v>0</v>
      </c>
      <c r="G14" s="103">
        <v>0</v>
      </c>
      <c r="H14" s="103">
        <v>0</v>
      </c>
      <c r="I14" s="103">
        <v>0</v>
      </c>
      <c r="J14" s="103">
        <v>0</v>
      </c>
      <c r="K14" s="103">
        <v>0</v>
      </c>
      <c r="L14" s="103">
        <v>0</v>
      </c>
      <c r="M14" s="103">
        <v>0</v>
      </c>
      <c r="N14" s="103">
        <v>2</v>
      </c>
      <c r="O14" s="342"/>
      <c r="P14" s="71" t="s">
        <v>46</v>
      </c>
      <c r="Q14" s="105">
        <v>2</v>
      </c>
      <c r="R14" s="103">
        <v>0</v>
      </c>
      <c r="S14" s="103">
        <v>0</v>
      </c>
      <c r="T14" s="103">
        <v>0</v>
      </c>
      <c r="U14" s="103">
        <v>0</v>
      </c>
      <c r="V14" s="103">
        <v>0</v>
      </c>
      <c r="W14" s="103">
        <v>0</v>
      </c>
      <c r="X14" s="103">
        <v>0</v>
      </c>
      <c r="Y14" s="103">
        <v>0</v>
      </c>
      <c r="Z14" s="103">
        <v>0</v>
      </c>
      <c r="AA14" s="103">
        <v>0</v>
      </c>
      <c r="AB14" s="103">
        <v>0</v>
      </c>
      <c r="AC14" s="103">
        <v>0</v>
      </c>
    </row>
    <row r="15" spans="1:29" ht="21.95" customHeight="1">
      <c r="A15" s="341" t="s">
        <v>6</v>
      </c>
      <c r="B15" s="20" t="s">
        <v>45</v>
      </c>
      <c r="C15" s="102">
        <v>8</v>
      </c>
      <c r="D15" s="102">
        <v>6</v>
      </c>
      <c r="E15" s="102">
        <v>0</v>
      </c>
      <c r="F15" s="102">
        <v>2</v>
      </c>
      <c r="G15" s="102">
        <v>0</v>
      </c>
      <c r="H15" s="102">
        <v>0</v>
      </c>
      <c r="I15" s="102">
        <v>0</v>
      </c>
      <c r="J15" s="102">
        <v>0</v>
      </c>
      <c r="K15" s="102">
        <v>0</v>
      </c>
      <c r="L15" s="102">
        <v>0</v>
      </c>
      <c r="M15" s="102">
        <v>0</v>
      </c>
      <c r="N15" s="102">
        <v>0</v>
      </c>
      <c r="O15" s="341" t="s">
        <v>6</v>
      </c>
      <c r="P15" s="74" t="s">
        <v>45</v>
      </c>
      <c r="Q15" s="102">
        <v>8</v>
      </c>
      <c r="R15" s="102">
        <v>0</v>
      </c>
      <c r="S15" s="102">
        <v>0</v>
      </c>
      <c r="T15" s="102">
        <v>0</v>
      </c>
      <c r="U15" s="102">
        <v>0</v>
      </c>
      <c r="V15" s="102">
        <v>0</v>
      </c>
      <c r="W15" s="102">
        <v>0</v>
      </c>
      <c r="X15" s="102">
        <v>0</v>
      </c>
      <c r="Y15" s="102">
        <v>0</v>
      </c>
      <c r="Z15" s="102">
        <v>0</v>
      </c>
      <c r="AA15" s="102">
        <v>0</v>
      </c>
      <c r="AB15" s="102">
        <v>0</v>
      </c>
      <c r="AC15" s="102">
        <v>0</v>
      </c>
    </row>
    <row r="16" spans="1:29" ht="21.95" customHeight="1">
      <c r="A16" s="342"/>
      <c r="B16" s="18" t="s">
        <v>46</v>
      </c>
      <c r="C16" s="105">
        <v>0</v>
      </c>
      <c r="D16" s="103">
        <v>0</v>
      </c>
      <c r="E16" s="103">
        <v>0</v>
      </c>
      <c r="F16" s="103">
        <v>0</v>
      </c>
      <c r="G16" s="103">
        <v>0</v>
      </c>
      <c r="H16" s="103">
        <v>0</v>
      </c>
      <c r="I16" s="103">
        <v>0</v>
      </c>
      <c r="J16" s="103">
        <v>0</v>
      </c>
      <c r="K16" s="103">
        <v>0</v>
      </c>
      <c r="L16" s="103">
        <v>0</v>
      </c>
      <c r="M16" s="103">
        <v>0</v>
      </c>
      <c r="N16" s="103">
        <v>0</v>
      </c>
      <c r="O16" s="342"/>
      <c r="P16" s="71" t="s">
        <v>46</v>
      </c>
      <c r="Q16" s="105">
        <v>0</v>
      </c>
      <c r="R16" s="103">
        <v>0</v>
      </c>
      <c r="S16" s="103">
        <v>0</v>
      </c>
      <c r="T16" s="103">
        <v>0</v>
      </c>
      <c r="U16" s="103">
        <v>0</v>
      </c>
      <c r="V16" s="103">
        <v>0</v>
      </c>
      <c r="W16" s="103">
        <v>0</v>
      </c>
      <c r="X16" s="103">
        <v>0</v>
      </c>
      <c r="Y16" s="103">
        <v>0</v>
      </c>
      <c r="Z16" s="103">
        <v>0</v>
      </c>
      <c r="AA16" s="103">
        <v>0</v>
      </c>
      <c r="AB16" s="103">
        <v>0</v>
      </c>
      <c r="AC16" s="103">
        <v>0</v>
      </c>
    </row>
    <row r="17" spans="1:29" ht="21.95" customHeight="1">
      <c r="A17" s="343" t="s">
        <v>7</v>
      </c>
      <c r="B17" s="20" t="s">
        <v>45</v>
      </c>
      <c r="C17" s="92">
        <v>7</v>
      </c>
      <c r="D17" s="92">
        <v>6</v>
      </c>
      <c r="E17" s="92">
        <v>1</v>
      </c>
      <c r="F17" s="92">
        <v>0</v>
      </c>
      <c r="G17" s="92">
        <v>0</v>
      </c>
      <c r="H17" s="92">
        <v>0</v>
      </c>
      <c r="I17" s="92">
        <v>0</v>
      </c>
      <c r="J17" s="92">
        <v>0</v>
      </c>
      <c r="K17" s="92">
        <v>0</v>
      </c>
      <c r="L17" s="92">
        <v>0</v>
      </c>
      <c r="M17" s="92">
        <v>0</v>
      </c>
      <c r="N17" s="92">
        <v>0</v>
      </c>
      <c r="O17" s="343" t="s">
        <v>7</v>
      </c>
      <c r="P17" s="74" t="s">
        <v>45</v>
      </c>
      <c r="Q17" s="92">
        <v>7</v>
      </c>
      <c r="R17" s="92">
        <v>0</v>
      </c>
      <c r="S17" s="92">
        <v>0</v>
      </c>
      <c r="T17" s="92">
        <v>0</v>
      </c>
      <c r="U17" s="92">
        <v>0</v>
      </c>
      <c r="V17" s="92">
        <v>0</v>
      </c>
      <c r="W17" s="92">
        <v>0</v>
      </c>
      <c r="X17" s="92">
        <v>0</v>
      </c>
      <c r="Y17" s="92">
        <v>0</v>
      </c>
      <c r="Z17" s="92">
        <v>0</v>
      </c>
      <c r="AA17" s="92">
        <v>0</v>
      </c>
      <c r="AB17" s="92">
        <v>0</v>
      </c>
      <c r="AC17" s="92">
        <v>0</v>
      </c>
    </row>
    <row r="18" spans="1:29" ht="21.95" customHeight="1">
      <c r="A18" s="343"/>
      <c r="B18" s="16" t="s">
        <v>46</v>
      </c>
      <c r="C18" s="104">
        <v>3</v>
      </c>
      <c r="D18" s="104">
        <v>3</v>
      </c>
      <c r="E18" s="104">
        <v>0</v>
      </c>
      <c r="F18" s="104">
        <v>0</v>
      </c>
      <c r="G18" s="104">
        <v>0</v>
      </c>
      <c r="H18" s="104">
        <v>0</v>
      </c>
      <c r="I18" s="104">
        <v>0</v>
      </c>
      <c r="J18" s="104">
        <v>0</v>
      </c>
      <c r="K18" s="104">
        <v>0</v>
      </c>
      <c r="L18" s="104">
        <v>0</v>
      </c>
      <c r="M18" s="104">
        <v>0</v>
      </c>
      <c r="N18" s="104">
        <v>0</v>
      </c>
      <c r="O18" s="343"/>
      <c r="P18" s="16" t="s">
        <v>46</v>
      </c>
      <c r="Q18" s="104">
        <v>3</v>
      </c>
      <c r="R18" s="104">
        <v>0</v>
      </c>
      <c r="S18" s="104">
        <v>0</v>
      </c>
      <c r="T18" s="104">
        <v>0</v>
      </c>
      <c r="U18" s="104">
        <v>0</v>
      </c>
      <c r="V18" s="104">
        <v>0</v>
      </c>
      <c r="W18" s="104">
        <v>0</v>
      </c>
      <c r="X18" s="104">
        <v>0</v>
      </c>
      <c r="Y18" s="104">
        <v>0</v>
      </c>
      <c r="Z18" s="104">
        <v>0</v>
      </c>
      <c r="AA18" s="104">
        <v>0</v>
      </c>
      <c r="AB18" s="104">
        <v>0</v>
      </c>
      <c r="AC18" s="104">
        <v>0</v>
      </c>
    </row>
    <row r="19" spans="1:29" ht="21.95" customHeight="1">
      <c r="A19" s="349" t="s">
        <v>8</v>
      </c>
      <c r="B19" s="57" t="s">
        <v>45</v>
      </c>
      <c r="C19" s="102">
        <v>6</v>
      </c>
      <c r="D19" s="102">
        <v>4</v>
      </c>
      <c r="E19" s="102">
        <v>0</v>
      </c>
      <c r="F19" s="102">
        <v>1</v>
      </c>
      <c r="G19" s="102">
        <v>0</v>
      </c>
      <c r="H19" s="102">
        <v>1</v>
      </c>
      <c r="I19" s="102">
        <v>0</v>
      </c>
      <c r="J19" s="102">
        <v>0</v>
      </c>
      <c r="K19" s="102">
        <v>0</v>
      </c>
      <c r="L19" s="102">
        <v>0</v>
      </c>
      <c r="M19" s="102">
        <v>0</v>
      </c>
      <c r="N19" s="102">
        <v>0</v>
      </c>
      <c r="O19" s="349" t="s">
        <v>8</v>
      </c>
      <c r="P19" s="74" t="s">
        <v>45</v>
      </c>
      <c r="Q19" s="102">
        <v>6</v>
      </c>
      <c r="R19" s="102">
        <v>0</v>
      </c>
      <c r="S19" s="102">
        <v>0</v>
      </c>
      <c r="T19" s="102">
        <v>0</v>
      </c>
      <c r="U19" s="102">
        <v>0</v>
      </c>
      <c r="V19" s="102">
        <v>0</v>
      </c>
      <c r="W19" s="102">
        <v>0</v>
      </c>
      <c r="X19" s="102">
        <v>0</v>
      </c>
      <c r="Y19" s="102">
        <v>0</v>
      </c>
      <c r="Z19" s="102">
        <v>0</v>
      </c>
      <c r="AA19" s="102">
        <v>0</v>
      </c>
      <c r="AB19" s="102">
        <v>0</v>
      </c>
      <c r="AC19" s="102">
        <v>0</v>
      </c>
    </row>
    <row r="20" spans="1:29" ht="21.95" customHeight="1">
      <c r="A20" s="350"/>
      <c r="B20" s="55" t="s">
        <v>46</v>
      </c>
      <c r="C20" s="105">
        <v>3</v>
      </c>
      <c r="D20" s="103">
        <v>2</v>
      </c>
      <c r="E20" s="103">
        <v>0</v>
      </c>
      <c r="F20" s="103">
        <v>0</v>
      </c>
      <c r="G20" s="103">
        <v>0</v>
      </c>
      <c r="H20" s="103">
        <v>0</v>
      </c>
      <c r="I20" s="103">
        <v>0</v>
      </c>
      <c r="J20" s="103">
        <v>0</v>
      </c>
      <c r="K20" s="103">
        <v>0</v>
      </c>
      <c r="L20" s="103">
        <v>0</v>
      </c>
      <c r="M20" s="103">
        <v>0</v>
      </c>
      <c r="N20" s="103">
        <v>1</v>
      </c>
      <c r="O20" s="350"/>
      <c r="P20" s="71" t="s">
        <v>46</v>
      </c>
      <c r="Q20" s="105">
        <v>3</v>
      </c>
      <c r="R20" s="103">
        <v>0</v>
      </c>
      <c r="S20" s="103">
        <v>0</v>
      </c>
      <c r="T20" s="103">
        <v>0</v>
      </c>
      <c r="U20" s="103">
        <v>0</v>
      </c>
      <c r="V20" s="103">
        <v>0</v>
      </c>
      <c r="W20" s="103">
        <v>0</v>
      </c>
      <c r="X20" s="103">
        <v>0</v>
      </c>
      <c r="Y20" s="103">
        <v>0</v>
      </c>
      <c r="Z20" s="103">
        <v>0</v>
      </c>
      <c r="AA20" s="103">
        <v>0</v>
      </c>
      <c r="AB20" s="103">
        <v>0</v>
      </c>
      <c r="AC20" s="103">
        <v>0</v>
      </c>
    </row>
    <row r="21" spans="1:29" ht="21.95" customHeight="1">
      <c r="A21" s="341" t="s">
        <v>9</v>
      </c>
      <c r="B21" s="20" t="s">
        <v>45</v>
      </c>
      <c r="C21" s="102">
        <v>4</v>
      </c>
      <c r="D21" s="102">
        <v>3</v>
      </c>
      <c r="E21" s="102">
        <v>0</v>
      </c>
      <c r="F21" s="102">
        <v>1</v>
      </c>
      <c r="G21" s="102">
        <v>0</v>
      </c>
      <c r="H21" s="102">
        <v>0</v>
      </c>
      <c r="I21" s="102">
        <v>0</v>
      </c>
      <c r="J21" s="102">
        <v>0</v>
      </c>
      <c r="K21" s="102">
        <v>0</v>
      </c>
      <c r="L21" s="102">
        <v>0</v>
      </c>
      <c r="M21" s="102">
        <v>0</v>
      </c>
      <c r="N21" s="102">
        <v>0</v>
      </c>
      <c r="O21" s="341" t="s">
        <v>9</v>
      </c>
      <c r="P21" s="74" t="s">
        <v>45</v>
      </c>
      <c r="Q21" s="102">
        <v>4</v>
      </c>
      <c r="R21" s="102">
        <v>0</v>
      </c>
      <c r="S21" s="102">
        <v>0</v>
      </c>
      <c r="T21" s="102">
        <v>0</v>
      </c>
      <c r="U21" s="102">
        <v>0</v>
      </c>
      <c r="V21" s="102">
        <v>0</v>
      </c>
      <c r="W21" s="102">
        <v>0</v>
      </c>
      <c r="X21" s="102">
        <v>0</v>
      </c>
      <c r="Y21" s="102">
        <v>0</v>
      </c>
      <c r="Z21" s="102">
        <v>0</v>
      </c>
      <c r="AA21" s="102">
        <v>0</v>
      </c>
      <c r="AB21" s="102">
        <v>0</v>
      </c>
      <c r="AC21" s="102">
        <v>0</v>
      </c>
    </row>
    <row r="22" spans="1:29" ht="21.95" customHeight="1">
      <c r="A22" s="342"/>
      <c r="B22" s="18" t="s">
        <v>46</v>
      </c>
      <c r="C22" s="105">
        <v>0</v>
      </c>
      <c r="D22" s="103">
        <v>0</v>
      </c>
      <c r="E22" s="103">
        <v>0</v>
      </c>
      <c r="F22" s="103">
        <v>0</v>
      </c>
      <c r="G22" s="103">
        <v>0</v>
      </c>
      <c r="H22" s="103">
        <v>0</v>
      </c>
      <c r="I22" s="103">
        <v>0</v>
      </c>
      <c r="J22" s="103">
        <v>0</v>
      </c>
      <c r="K22" s="103">
        <v>0</v>
      </c>
      <c r="L22" s="103">
        <v>0</v>
      </c>
      <c r="M22" s="103">
        <v>0</v>
      </c>
      <c r="N22" s="103">
        <v>0</v>
      </c>
      <c r="O22" s="342"/>
      <c r="P22" s="71" t="s">
        <v>46</v>
      </c>
      <c r="Q22" s="105">
        <v>0</v>
      </c>
      <c r="R22" s="103">
        <v>0</v>
      </c>
      <c r="S22" s="103">
        <v>0</v>
      </c>
      <c r="T22" s="103">
        <v>0</v>
      </c>
      <c r="U22" s="103">
        <v>0</v>
      </c>
      <c r="V22" s="103">
        <v>0</v>
      </c>
      <c r="W22" s="103">
        <v>0</v>
      </c>
      <c r="X22" s="103">
        <v>0</v>
      </c>
      <c r="Y22" s="103">
        <v>0</v>
      </c>
      <c r="Z22" s="103">
        <v>0</v>
      </c>
      <c r="AA22" s="103">
        <v>0</v>
      </c>
      <c r="AB22" s="103">
        <v>0</v>
      </c>
      <c r="AC22" s="103">
        <v>0</v>
      </c>
    </row>
    <row r="23" spans="1:29" ht="21.95" customHeight="1">
      <c r="A23" s="341" t="s">
        <v>41</v>
      </c>
      <c r="B23" s="20" t="s">
        <v>45</v>
      </c>
      <c r="C23" s="102">
        <v>9</v>
      </c>
      <c r="D23" s="102">
        <v>6</v>
      </c>
      <c r="E23" s="102">
        <v>1</v>
      </c>
      <c r="F23" s="102">
        <v>0</v>
      </c>
      <c r="G23" s="102">
        <v>0</v>
      </c>
      <c r="H23" s="102">
        <v>1</v>
      </c>
      <c r="I23" s="102">
        <v>0</v>
      </c>
      <c r="J23" s="102">
        <v>0</v>
      </c>
      <c r="K23" s="102">
        <v>0</v>
      </c>
      <c r="L23" s="102">
        <v>0</v>
      </c>
      <c r="M23" s="102">
        <v>1</v>
      </c>
      <c r="N23" s="102">
        <v>0</v>
      </c>
      <c r="O23" s="341" t="s">
        <v>41</v>
      </c>
      <c r="P23" s="74" t="s">
        <v>45</v>
      </c>
      <c r="Q23" s="102">
        <v>9</v>
      </c>
      <c r="R23" s="102">
        <v>0</v>
      </c>
      <c r="S23" s="102">
        <v>0</v>
      </c>
      <c r="T23" s="102">
        <v>0</v>
      </c>
      <c r="U23" s="102">
        <v>0</v>
      </c>
      <c r="V23" s="102">
        <v>0</v>
      </c>
      <c r="W23" s="102">
        <v>0</v>
      </c>
      <c r="X23" s="102">
        <v>0</v>
      </c>
      <c r="Y23" s="102">
        <v>0</v>
      </c>
      <c r="Z23" s="102">
        <v>0</v>
      </c>
      <c r="AA23" s="102">
        <v>0</v>
      </c>
      <c r="AB23" s="102">
        <v>0</v>
      </c>
      <c r="AC23" s="102">
        <v>0</v>
      </c>
    </row>
    <row r="24" spans="1:29" ht="21.95" customHeight="1">
      <c r="A24" s="342"/>
      <c r="B24" s="18" t="s">
        <v>46</v>
      </c>
      <c r="C24" s="105">
        <v>2</v>
      </c>
      <c r="D24" s="103">
        <v>2</v>
      </c>
      <c r="E24" s="103">
        <v>0</v>
      </c>
      <c r="F24" s="103">
        <v>0</v>
      </c>
      <c r="G24" s="103">
        <v>0</v>
      </c>
      <c r="H24" s="103">
        <v>0</v>
      </c>
      <c r="I24" s="103">
        <v>0</v>
      </c>
      <c r="J24" s="103">
        <v>0</v>
      </c>
      <c r="K24" s="103">
        <v>0</v>
      </c>
      <c r="L24" s="103">
        <v>0</v>
      </c>
      <c r="M24" s="103">
        <v>0</v>
      </c>
      <c r="N24" s="103">
        <v>0</v>
      </c>
      <c r="O24" s="342"/>
      <c r="P24" s="71" t="s">
        <v>46</v>
      </c>
      <c r="Q24" s="105">
        <v>2</v>
      </c>
      <c r="R24" s="103">
        <v>0</v>
      </c>
      <c r="S24" s="103">
        <v>0</v>
      </c>
      <c r="T24" s="103">
        <v>0</v>
      </c>
      <c r="U24" s="103">
        <v>0</v>
      </c>
      <c r="V24" s="103">
        <v>0</v>
      </c>
      <c r="W24" s="103">
        <v>0</v>
      </c>
      <c r="X24" s="103">
        <v>0</v>
      </c>
      <c r="Y24" s="103">
        <v>0</v>
      </c>
      <c r="Z24" s="103">
        <v>0</v>
      </c>
      <c r="AA24" s="103">
        <v>0</v>
      </c>
      <c r="AB24" s="103">
        <v>0</v>
      </c>
      <c r="AC24" s="103">
        <v>0</v>
      </c>
    </row>
    <row r="25" spans="1:29" ht="20.25" customHeight="1">
      <c r="A25" s="56"/>
      <c r="B25" s="56"/>
      <c r="C25" s="56"/>
      <c r="D25" s="56"/>
      <c r="E25" s="58"/>
      <c r="F25" s="58"/>
      <c r="G25" s="58"/>
      <c r="H25" s="58"/>
      <c r="I25" s="58"/>
      <c r="J25" s="58"/>
      <c r="K25" s="58"/>
      <c r="L25" s="58"/>
      <c r="M25" s="58"/>
      <c r="N25" s="69" t="s">
        <v>48</v>
      </c>
      <c r="O25" s="72"/>
      <c r="P25" s="72"/>
      <c r="Q25" s="72"/>
      <c r="R25" s="95"/>
      <c r="S25" s="95"/>
      <c r="T25" s="95"/>
      <c r="U25" s="95"/>
      <c r="V25" s="95"/>
      <c r="W25" s="95"/>
      <c r="X25" s="95"/>
      <c r="Y25" s="95"/>
      <c r="Z25" s="95"/>
      <c r="AA25" s="95"/>
      <c r="AB25" s="95"/>
      <c r="AC25" s="69" t="s">
        <v>48</v>
      </c>
    </row>
    <row r="26" spans="1:29" ht="14.25" customHeight="1">
      <c r="A26" s="56"/>
      <c r="B26" s="56"/>
      <c r="C26" s="56"/>
      <c r="D26" s="56"/>
      <c r="E26" s="58"/>
      <c r="F26" s="58"/>
      <c r="G26" s="58"/>
      <c r="H26" s="58"/>
      <c r="I26" s="58"/>
      <c r="J26" s="58"/>
      <c r="K26" s="58"/>
      <c r="L26" s="58"/>
      <c r="M26" s="58"/>
      <c r="N26" s="58"/>
      <c r="O26" s="72"/>
      <c r="P26" s="72"/>
      <c r="Q26" s="72"/>
      <c r="R26" s="58"/>
      <c r="S26" s="58"/>
      <c r="T26" s="58"/>
      <c r="U26" s="58"/>
      <c r="V26" s="58"/>
      <c r="W26" s="58"/>
      <c r="X26" s="58"/>
      <c r="Y26" s="58"/>
      <c r="Z26" s="58"/>
      <c r="AA26" s="58"/>
      <c r="AB26" s="58"/>
      <c r="AC26" s="58"/>
    </row>
    <row r="27" spans="1:29" ht="19.5" customHeight="1" thickBot="1">
      <c r="A27" s="56"/>
      <c r="B27" s="56"/>
      <c r="C27" s="56"/>
      <c r="D27" s="56"/>
      <c r="E27" s="58"/>
      <c r="F27" s="58"/>
      <c r="G27" s="58"/>
      <c r="H27" s="58"/>
      <c r="I27" s="58"/>
      <c r="J27" s="58"/>
      <c r="K27" s="58"/>
      <c r="L27" s="58"/>
      <c r="M27" s="58"/>
      <c r="N27" s="58"/>
      <c r="O27" s="72"/>
      <c r="P27" s="72"/>
      <c r="Q27" s="72"/>
      <c r="R27" s="58"/>
      <c r="S27" s="58"/>
      <c r="T27" s="58"/>
      <c r="U27" s="58"/>
      <c r="V27" s="58"/>
      <c r="W27" s="58"/>
      <c r="X27" s="58"/>
      <c r="Y27" s="58"/>
      <c r="Z27" s="58"/>
      <c r="AA27" s="58"/>
      <c r="AB27" s="58"/>
      <c r="AC27" s="58"/>
    </row>
    <row r="28" spans="1:29" ht="21.75" customHeight="1">
      <c r="A28" s="337" t="s">
        <v>67</v>
      </c>
      <c r="B28" s="337"/>
      <c r="C28" s="337"/>
      <c r="D28" s="337"/>
      <c r="E28" s="338">
        <v>72</v>
      </c>
      <c r="F28" s="338"/>
      <c r="G28" s="338"/>
      <c r="H28" s="338"/>
      <c r="I28" s="338"/>
      <c r="J28" s="338"/>
      <c r="K28" s="338"/>
      <c r="L28" s="338"/>
      <c r="M28" s="338"/>
      <c r="N28" s="338"/>
      <c r="O28" s="337" t="s">
        <v>67</v>
      </c>
      <c r="P28" s="337"/>
      <c r="Q28" s="337"/>
      <c r="R28" s="337"/>
      <c r="S28" s="234"/>
      <c r="T28" s="234"/>
      <c r="U28" s="234"/>
      <c r="V28" s="234"/>
      <c r="W28" s="234"/>
      <c r="X28" s="234">
        <v>74</v>
      </c>
      <c r="Y28" s="234"/>
      <c r="Z28" s="234"/>
      <c r="AA28" s="234"/>
      <c r="AB28" s="234"/>
      <c r="AC28" s="234"/>
    </row>
    <row r="29" spans="1:29" ht="25.5" customHeight="1">
      <c r="A29" s="348" t="s">
        <v>132</v>
      </c>
      <c r="B29" s="348"/>
      <c r="C29" s="348"/>
      <c r="D29" s="348"/>
      <c r="E29" s="348"/>
      <c r="F29" s="348"/>
      <c r="G29" s="348"/>
      <c r="H29" s="348"/>
      <c r="I29" s="348"/>
      <c r="J29" s="348"/>
      <c r="K29" s="348"/>
      <c r="L29" s="348"/>
      <c r="M29" s="348"/>
      <c r="N29" s="348"/>
      <c r="O29" s="348" t="s">
        <v>132</v>
      </c>
      <c r="P29" s="348"/>
      <c r="Q29" s="348"/>
      <c r="R29" s="348"/>
      <c r="S29" s="348"/>
      <c r="T29" s="348"/>
      <c r="U29" s="348"/>
      <c r="V29" s="348"/>
      <c r="W29" s="348"/>
      <c r="X29" s="348"/>
      <c r="Y29" s="348"/>
      <c r="Z29" s="348"/>
      <c r="AA29" s="348"/>
      <c r="AB29" s="348"/>
      <c r="AC29" s="348"/>
    </row>
    <row r="30" spans="1:29" ht="27" customHeight="1" thickBot="1">
      <c r="A30" s="340" t="s">
        <v>43</v>
      </c>
      <c r="B30" s="340"/>
      <c r="C30" s="340"/>
      <c r="D30" s="340"/>
      <c r="E30" s="340"/>
      <c r="F30" s="340"/>
      <c r="G30" s="340"/>
      <c r="H30" s="340"/>
      <c r="I30" s="340"/>
      <c r="J30" s="340"/>
      <c r="K30" s="340"/>
      <c r="L30" s="340"/>
      <c r="M30" s="340"/>
      <c r="N30" s="340"/>
      <c r="O30" s="340" t="s">
        <v>43</v>
      </c>
      <c r="P30" s="340"/>
      <c r="Q30" s="340"/>
      <c r="R30" s="340"/>
      <c r="S30" s="340"/>
      <c r="T30" s="340"/>
      <c r="U30" s="340"/>
      <c r="V30" s="340"/>
      <c r="W30" s="340"/>
      <c r="X30" s="340"/>
      <c r="Y30" s="340"/>
      <c r="Z30" s="340"/>
      <c r="AA30" s="340"/>
      <c r="AB30" s="340"/>
      <c r="AC30" s="340"/>
    </row>
    <row r="31" spans="1:29" ht="22.5" customHeight="1" thickTop="1">
      <c r="A31" s="351" t="s">
        <v>0</v>
      </c>
      <c r="B31" s="351" t="s">
        <v>47</v>
      </c>
      <c r="C31" s="351" t="s">
        <v>134</v>
      </c>
      <c r="D31" s="353" t="s">
        <v>90</v>
      </c>
      <c r="E31" s="353"/>
      <c r="F31" s="353"/>
      <c r="G31" s="353"/>
      <c r="H31" s="353"/>
      <c r="I31" s="353"/>
      <c r="J31" s="353"/>
      <c r="K31" s="353"/>
      <c r="L31" s="353"/>
      <c r="M31" s="353"/>
      <c r="N31" s="353"/>
      <c r="O31" s="351" t="s">
        <v>0</v>
      </c>
      <c r="P31" s="351" t="s">
        <v>47</v>
      </c>
      <c r="Q31" s="351" t="s">
        <v>134</v>
      </c>
      <c r="R31" s="353" t="s">
        <v>90</v>
      </c>
      <c r="S31" s="353"/>
      <c r="T31" s="353"/>
      <c r="U31" s="353"/>
      <c r="V31" s="353"/>
      <c r="W31" s="353"/>
      <c r="X31" s="353"/>
      <c r="Y31" s="353"/>
      <c r="Z31" s="353"/>
      <c r="AA31" s="353"/>
      <c r="AB31" s="353"/>
      <c r="AC31" s="353"/>
    </row>
    <row r="32" spans="1:29" ht="27" customHeight="1">
      <c r="A32" s="352"/>
      <c r="B32" s="352"/>
      <c r="C32" s="352"/>
      <c r="D32" s="77" t="s">
        <v>95</v>
      </c>
      <c r="E32" s="77" t="s">
        <v>96</v>
      </c>
      <c r="F32" s="77" t="s">
        <v>97</v>
      </c>
      <c r="G32" s="77" t="s">
        <v>98</v>
      </c>
      <c r="H32" s="77" t="s">
        <v>99</v>
      </c>
      <c r="I32" s="77" t="s">
        <v>100</v>
      </c>
      <c r="J32" s="77" t="s">
        <v>101</v>
      </c>
      <c r="K32" s="77" t="s">
        <v>102</v>
      </c>
      <c r="L32" s="77" t="s">
        <v>103</v>
      </c>
      <c r="M32" s="77" t="s">
        <v>104</v>
      </c>
      <c r="N32" s="77" t="s">
        <v>106</v>
      </c>
      <c r="O32" s="352"/>
      <c r="P32" s="352"/>
      <c r="Q32" s="352"/>
      <c r="R32" s="77" t="s">
        <v>107</v>
      </c>
      <c r="S32" s="77" t="s">
        <v>108</v>
      </c>
      <c r="T32" s="77" t="s">
        <v>109</v>
      </c>
      <c r="U32" s="77" t="s">
        <v>110</v>
      </c>
      <c r="V32" s="77" t="s">
        <v>111</v>
      </c>
      <c r="W32" s="77" t="s">
        <v>112</v>
      </c>
      <c r="X32" s="77" t="s">
        <v>113</v>
      </c>
      <c r="Y32" s="77" t="s">
        <v>114</v>
      </c>
      <c r="Z32" s="77" t="s">
        <v>115</v>
      </c>
      <c r="AA32" s="77" t="s">
        <v>129</v>
      </c>
      <c r="AB32" s="77" t="s">
        <v>133</v>
      </c>
      <c r="AC32" s="77" t="s">
        <v>130</v>
      </c>
    </row>
    <row r="33" spans="1:29" ht="23.1" customHeight="1">
      <c r="A33" s="341" t="s">
        <v>42</v>
      </c>
      <c r="B33" s="20" t="s">
        <v>45</v>
      </c>
      <c r="C33" s="106">
        <v>8</v>
      </c>
      <c r="D33" s="106">
        <v>5</v>
      </c>
      <c r="E33" s="106">
        <v>0</v>
      </c>
      <c r="F33" s="106">
        <v>0</v>
      </c>
      <c r="G33" s="106">
        <v>0</v>
      </c>
      <c r="H33" s="106">
        <v>0</v>
      </c>
      <c r="I33" s="106">
        <v>0</v>
      </c>
      <c r="J33" s="106">
        <v>0</v>
      </c>
      <c r="K33" s="106">
        <v>0</v>
      </c>
      <c r="L33" s="106">
        <v>0</v>
      </c>
      <c r="M33" s="106">
        <v>1</v>
      </c>
      <c r="N33" s="106">
        <v>1</v>
      </c>
      <c r="O33" s="341" t="s">
        <v>42</v>
      </c>
      <c r="P33" s="74" t="s">
        <v>45</v>
      </c>
      <c r="Q33" s="106">
        <v>8</v>
      </c>
      <c r="R33" s="106">
        <v>1</v>
      </c>
      <c r="S33" s="106">
        <v>0</v>
      </c>
      <c r="T33" s="106">
        <v>0</v>
      </c>
      <c r="U33" s="106">
        <v>0</v>
      </c>
      <c r="V33" s="106">
        <v>0</v>
      </c>
      <c r="W33" s="106">
        <v>0</v>
      </c>
      <c r="X33" s="106">
        <v>0</v>
      </c>
      <c r="Y33" s="106">
        <v>0</v>
      </c>
      <c r="Z33" s="106">
        <v>0</v>
      </c>
      <c r="AA33" s="106">
        <v>0</v>
      </c>
      <c r="AB33" s="106">
        <v>0</v>
      </c>
      <c r="AC33" s="106">
        <v>0</v>
      </c>
    </row>
    <row r="34" spans="1:29" ht="23.1" customHeight="1">
      <c r="A34" s="342"/>
      <c r="B34" s="18" t="s">
        <v>46</v>
      </c>
      <c r="C34" s="114">
        <v>0</v>
      </c>
      <c r="D34" s="107">
        <v>0</v>
      </c>
      <c r="E34" s="107">
        <v>0</v>
      </c>
      <c r="F34" s="107">
        <v>0</v>
      </c>
      <c r="G34" s="107">
        <v>0</v>
      </c>
      <c r="H34" s="107">
        <v>0</v>
      </c>
      <c r="I34" s="107">
        <v>0</v>
      </c>
      <c r="J34" s="107">
        <v>0</v>
      </c>
      <c r="K34" s="107">
        <v>0</v>
      </c>
      <c r="L34" s="107">
        <v>0</v>
      </c>
      <c r="M34" s="107">
        <v>0</v>
      </c>
      <c r="N34" s="107">
        <v>0</v>
      </c>
      <c r="O34" s="342"/>
      <c r="P34" s="71" t="s">
        <v>46</v>
      </c>
      <c r="Q34" s="114">
        <v>0</v>
      </c>
      <c r="R34" s="107">
        <v>0</v>
      </c>
      <c r="S34" s="107">
        <v>0</v>
      </c>
      <c r="T34" s="107">
        <v>0</v>
      </c>
      <c r="U34" s="107">
        <v>0</v>
      </c>
      <c r="V34" s="107">
        <v>0</v>
      </c>
      <c r="W34" s="107">
        <v>0</v>
      </c>
      <c r="X34" s="107">
        <v>0</v>
      </c>
      <c r="Y34" s="107">
        <v>0</v>
      </c>
      <c r="Z34" s="107">
        <v>0</v>
      </c>
      <c r="AA34" s="107">
        <v>0</v>
      </c>
      <c r="AB34" s="107">
        <v>0</v>
      </c>
      <c r="AC34" s="107">
        <v>0</v>
      </c>
    </row>
    <row r="35" spans="1:29" ht="23.1" customHeight="1">
      <c r="A35" s="343" t="s">
        <v>12</v>
      </c>
      <c r="B35" s="20" t="s">
        <v>45</v>
      </c>
      <c r="C35" s="108">
        <v>14</v>
      </c>
      <c r="D35" s="108">
        <v>11</v>
      </c>
      <c r="E35" s="108">
        <v>0</v>
      </c>
      <c r="F35" s="108">
        <v>1</v>
      </c>
      <c r="G35" s="108">
        <v>0</v>
      </c>
      <c r="H35" s="108">
        <v>1</v>
      </c>
      <c r="I35" s="108">
        <v>0</v>
      </c>
      <c r="J35" s="108">
        <v>0</v>
      </c>
      <c r="K35" s="108">
        <v>0</v>
      </c>
      <c r="L35" s="108">
        <v>0</v>
      </c>
      <c r="M35" s="108">
        <v>1</v>
      </c>
      <c r="N35" s="108">
        <v>0</v>
      </c>
      <c r="O35" s="343" t="s">
        <v>12</v>
      </c>
      <c r="P35" s="74" t="s">
        <v>45</v>
      </c>
      <c r="Q35" s="108">
        <v>14</v>
      </c>
      <c r="R35" s="108">
        <v>0</v>
      </c>
      <c r="S35" s="108">
        <v>0</v>
      </c>
      <c r="T35" s="108">
        <v>0</v>
      </c>
      <c r="U35" s="108">
        <v>0</v>
      </c>
      <c r="V35" s="108">
        <v>0</v>
      </c>
      <c r="W35" s="108">
        <v>0</v>
      </c>
      <c r="X35" s="108">
        <v>0</v>
      </c>
      <c r="Y35" s="108">
        <v>0</v>
      </c>
      <c r="Z35" s="108">
        <v>0</v>
      </c>
      <c r="AA35" s="108">
        <v>0</v>
      </c>
      <c r="AB35" s="108">
        <v>0</v>
      </c>
      <c r="AC35" s="108">
        <v>0</v>
      </c>
    </row>
    <row r="36" spans="1:29" ht="23.1" customHeight="1" thickBot="1">
      <c r="A36" s="343"/>
      <c r="B36" s="63" t="s">
        <v>46</v>
      </c>
      <c r="C36" s="115">
        <v>5</v>
      </c>
      <c r="D36" s="109">
        <v>2</v>
      </c>
      <c r="E36" s="109">
        <v>0</v>
      </c>
      <c r="F36" s="109">
        <v>0</v>
      </c>
      <c r="G36" s="109">
        <v>0</v>
      </c>
      <c r="H36" s="109">
        <v>0</v>
      </c>
      <c r="I36" s="109">
        <v>0</v>
      </c>
      <c r="J36" s="109">
        <v>0</v>
      </c>
      <c r="K36" s="109">
        <v>0</v>
      </c>
      <c r="L36" s="109">
        <v>0</v>
      </c>
      <c r="M36" s="109">
        <v>0</v>
      </c>
      <c r="N36" s="109">
        <v>3</v>
      </c>
      <c r="O36" s="343"/>
      <c r="P36" s="72" t="s">
        <v>46</v>
      </c>
      <c r="Q36" s="115">
        <v>5</v>
      </c>
      <c r="R36" s="109">
        <v>0</v>
      </c>
      <c r="S36" s="109">
        <v>0</v>
      </c>
      <c r="T36" s="109">
        <v>0</v>
      </c>
      <c r="U36" s="109">
        <v>0</v>
      </c>
      <c r="V36" s="109">
        <v>0</v>
      </c>
      <c r="W36" s="109">
        <v>0</v>
      </c>
      <c r="X36" s="109">
        <v>0</v>
      </c>
      <c r="Y36" s="109">
        <v>0</v>
      </c>
      <c r="Z36" s="109">
        <v>0</v>
      </c>
      <c r="AA36" s="109">
        <v>0</v>
      </c>
      <c r="AB36" s="109">
        <v>0</v>
      </c>
      <c r="AC36" s="109">
        <v>0</v>
      </c>
    </row>
    <row r="37" spans="1:29" s="228" customFormat="1" ht="23.1" customHeight="1" thickTop="1">
      <c r="A37" s="346" t="s">
        <v>13</v>
      </c>
      <c r="B37" s="226" t="s">
        <v>45</v>
      </c>
      <c r="C37" s="227">
        <v>139</v>
      </c>
      <c r="D37" s="227">
        <v>86</v>
      </c>
      <c r="E37" s="227">
        <v>7</v>
      </c>
      <c r="F37" s="227">
        <v>9</v>
      </c>
      <c r="G37" s="227">
        <v>1</v>
      </c>
      <c r="H37" s="227">
        <v>11</v>
      </c>
      <c r="I37" s="227">
        <v>1</v>
      </c>
      <c r="J37" s="227">
        <v>2</v>
      </c>
      <c r="K37" s="227">
        <v>2</v>
      </c>
      <c r="L37" s="227">
        <v>1</v>
      </c>
      <c r="M37" s="227">
        <v>7</v>
      </c>
      <c r="N37" s="227">
        <v>4</v>
      </c>
      <c r="O37" s="346" t="s">
        <v>13</v>
      </c>
      <c r="P37" s="226" t="s">
        <v>45</v>
      </c>
      <c r="Q37" s="227">
        <v>139</v>
      </c>
      <c r="R37" s="227">
        <v>2</v>
      </c>
      <c r="S37" s="227">
        <v>2</v>
      </c>
      <c r="T37" s="227">
        <v>1</v>
      </c>
      <c r="U37" s="227">
        <v>1</v>
      </c>
      <c r="V37" s="227">
        <v>1</v>
      </c>
      <c r="W37" s="227">
        <v>1</v>
      </c>
      <c r="X37" s="227">
        <v>1</v>
      </c>
      <c r="Y37" s="227">
        <v>1</v>
      </c>
      <c r="Z37" s="227">
        <v>1</v>
      </c>
      <c r="AA37" s="227">
        <v>0</v>
      </c>
      <c r="AB37" s="227">
        <v>0</v>
      </c>
      <c r="AC37" s="227">
        <v>0</v>
      </c>
    </row>
    <row r="38" spans="1:29" s="230" customFormat="1" ht="23.1" customHeight="1" thickBot="1">
      <c r="A38" s="347"/>
      <c r="B38" s="229" t="s">
        <v>46</v>
      </c>
      <c r="C38" s="175">
        <v>61</v>
      </c>
      <c r="D38" s="175">
        <v>41</v>
      </c>
      <c r="E38" s="175">
        <v>1</v>
      </c>
      <c r="F38" s="175">
        <v>1</v>
      </c>
      <c r="G38" s="175">
        <v>0</v>
      </c>
      <c r="H38" s="175">
        <v>0</v>
      </c>
      <c r="I38" s="175">
        <v>2</v>
      </c>
      <c r="J38" s="175">
        <v>0</v>
      </c>
      <c r="K38" s="175">
        <v>0</v>
      </c>
      <c r="L38" s="175">
        <v>0</v>
      </c>
      <c r="M38" s="175">
        <v>0</v>
      </c>
      <c r="N38" s="175">
        <v>15</v>
      </c>
      <c r="O38" s="347"/>
      <c r="P38" s="229" t="s">
        <v>46</v>
      </c>
      <c r="Q38" s="175">
        <v>61</v>
      </c>
      <c r="R38" s="175">
        <v>0</v>
      </c>
      <c r="S38" s="175">
        <v>0</v>
      </c>
      <c r="T38" s="175">
        <v>0</v>
      </c>
      <c r="U38" s="175">
        <v>0</v>
      </c>
      <c r="V38" s="175">
        <v>0</v>
      </c>
      <c r="W38" s="175">
        <v>0</v>
      </c>
      <c r="X38" s="175">
        <v>1</v>
      </c>
      <c r="Y38" s="175">
        <v>0</v>
      </c>
      <c r="Z38" s="175">
        <v>0</v>
      </c>
      <c r="AA38" s="175">
        <v>0</v>
      </c>
      <c r="AB38" s="175">
        <v>0</v>
      </c>
      <c r="AC38" s="175">
        <v>0</v>
      </c>
    </row>
    <row r="39" spans="1:29" s="231" customFormat="1" ht="23.1" customHeight="1" thickTop="1" thickBot="1">
      <c r="A39" s="225" t="s">
        <v>14</v>
      </c>
      <c r="B39" s="225"/>
      <c r="C39" s="135"/>
      <c r="D39" s="136"/>
      <c r="E39" s="136"/>
      <c r="F39" s="136"/>
      <c r="G39" s="136"/>
      <c r="H39" s="136"/>
      <c r="I39" s="136"/>
      <c r="J39" s="136"/>
      <c r="K39" s="136"/>
      <c r="L39" s="136"/>
      <c r="M39" s="136"/>
      <c r="N39" s="136"/>
      <c r="O39" s="225" t="s">
        <v>14</v>
      </c>
      <c r="P39" s="225"/>
      <c r="Q39" s="135"/>
      <c r="R39" s="135"/>
      <c r="S39" s="135"/>
      <c r="T39" s="135"/>
      <c r="U39" s="135"/>
      <c r="V39" s="135"/>
      <c r="W39" s="135"/>
      <c r="X39" s="135"/>
      <c r="Y39" s="135"/>
      <c r="Z39" s="135"/>
      <c r="AA39" s="135"/>
      <c r="AB39" s="135"/>
      <c r="AC39" s="135"/>
    </row>
    <row r="40" spans="1:29" ht="23.1" customHeight="1" thickTop="1">
      <c r="A40" s="341" t="s">
        <v>44</v>
      </c>
      <c r="B40" s="76" t="s">
        <v>45</v>
      </c>
      <c r="C40" s="108">
        <v>14</v>
      </c>
      <c r="D40" s="108">
        <v>6</v>
      </c>
      <c r="E40" s="108">
        <v>3</v>
      </c>
      <c r="F40" s="108">
        <v>0</v>
      </c>
      <c r="G40" s="108">
        <v>0</v>
      </c>
      <c r="H40" s="108">
        <v>1</v>
      </c>
      <c r="I40" s="108">
        <v>1</v>
      </c>
      <c r="J40" s="108">
        <v>0</v>
      </c>
      <c r="K40" s="108">
        <v>0</v>
      </c>
      <c r="L40" s="108">
        <v>0</v>
      </c>
      <c r="M40" s="108">
        <v>0</v>
      </c>
      <c r="N40" s="108">
        <v>0</v>
      </c>
      <c r="O40" s="341" t="s">
        <v>44</v>
      </c>
      <c r="P40" s="76" t="s">
        <v>45</v>
      </c>
      <c r="Q40" s="108">
        <v>14</v>
      </c>
      <c r="R40" s="108">
        <v>0</v>
      </c>
      <c r="S40" s="108">
        <v>0</v>
      </c>
      <c r="T40" s="108">
        <v>0</v>
      </c>
      <c r="U40" s="108">
        <v>0</v>
      </c>
      <c r="V40" s="108">
        <v>1</v>
      </c>
      <c r="W40" s="108">
        <v>0</v>
      </c>
      <c r="X40" s="108">
        <v>0</v>
      </c>
      <c r="Y40" s="108">
        <v>0</v>
      </c>
      <c r="Z40" s="108">
        <v>0</v>
      </c>
      <c r="AA40" s="108">
        <v>2</v>
      </c>
      <c r="AB40" s="108">
        <v>0</v>
      </c>
      <c r="AC40" s="108">
        <v>0</v>
      </c>
    </row>
    <row r="41" spans="1:29" ht="23.1" customHeight="1">
      <c r="A41" s="342"/>
      <c r="B41" s="18" t="s">
        <v>46</v>
      </c>
      <c r="C41" s="114">
        <v>5</v>
      </c>
      <c r="D41" s="107">
        <v>5</v>
      </c>
      <c r="E41" s="107">
        <v>0</v>
      </c>
      <c r="F41" s="107">
        <v>0</v>
      </c>
      <c r="G41" s="107">
        <v>0</v>
      </c>
      <c r="H41" s="107">
        <v>0</v>
      </c>
      <c r="I41" s="107">
        <v>0</v>
      </c>
      <c r="J41" s="107">
        <v>0</v>
      </c>
      <c r="K41" s="107">
        <v>0</v>
      </c>
      <c r="L41" s="107">
        <v>0</v>
      </c>
      <c r="M41" s="107">
        <v>0</v>
      </c>
      <c r="N41" s="107">
        <v>0</v>
      </c>
      <c r="O41" s="342"/>
      <c r="P41" s="71" t="s">
        <v>46</v>
      </c>
      <c r="Q41" s="114">
        <v>5</v>
      </c>
      <c r="R41" s="107">
        <v>0</v>
      </c>
      <c r="S41" s="107">
        <v>0</v>
      </c>
      <c r="T41" s="107">
        <v>0</v>
      </c>
      <c r="U41" s="107">
        <v>0</v>
      </c>
      <c r="V41" s="107">
        <v>0</v>
      </c>
      <c r="W41" s="107">
        <v>0</v>
      </c>
      <c r="X41" s="107">
        <v>0</v>
      </c>
      <c r="Y41" s="107">
        <v>0</v>
      </c>
      <c r="Z41" s="107">
        <v>0</v>
      </c>
      <c r="AA41" s="107">
        <v>0</v>
      </c>
      <c r="AB41" s="107">
        <v>0</v>
      </c>
      <c r="AC41" s="107">
        <v>0</v>
      </c>
    </row>
    <row r="42" spans="1:29" ht="23.1" customHeight="1">
      <c r="A42" s="341" t="s">
        <v>16</v>
      </c>
      <c r="B42" s="20" t="s">
        <v>45</v>
      </c>
      <c r="C42" s="106">
        <v>35</v>
      </c>
      <c r="D42" s="106">
        <v>21</v>
      </c>
      <c r="E42" s="106">
        <v>4</v>
      </c>
      <c r="F42" s="106">
        <v>1</v>
      </c>
      <c r="G42" s="106">
        <v>0</v>
      </c>
      <c r="H42" s="106">
        <v>1</v>
      </c>
      <c r="I42" s="106">
        <v>1</v>
      </c>
      <c r="J42" s="106">
        <v>0</v>
      </c>
      <c r="K42" s="106">
        <v>1</v>
      </c>
      <c r="L42" s="106">
        <v>0</v>
      </c>
      <c r="M42" s="106">
        <v>1</v>
      </c>
      <c r="N42" s="106">
        <v>0</v>
      </c>
      <c r="O42" s="341" t="s">
        <v>16</v>
      </c>
      <c r="P42" s="74" t="s">
        <v>45</v>
      </c>
      <c r="Q42" s="106">
        <v>35</v>
      </c>
      <c r="R42" s="106">
        <v>1</v>
      </c>
      <c r="S42" s="106">
        <v>2</v>
      </c>
      <c r="T42" s="106">
        <v>0</v>
      </c>
      <c r="U42" s="106">
        <v>0</v>
      </c>
      <c r="V42" s="106">
        <v>1</v>
      </c>
      <c r="W42" s="106">
        <v>0</v>
      </c>
      <c r="X42" s="106">
        <v>0</v>
      </c>
      <c r="Y42" s="106">
        <v>0</v>
      </c>
      <c r="Z42" s="106">
        <v>0</v>
      </c>
      <c r="AA42" s="106">
        <v>2</v>
      </c>
      <c r="AB42" s="106">
        <v>1</v>
      </c>
      <c r="AC42" s="106">
        <v>0</v>
      </c>
    </row>
    <row r="43" spans="1:29" ht="23.1" customHeight="1">
      <c r="A43" s="342"/>
      <c r="B43" s="18" t="s">
        <v>46</v>
      </c>
      <c r="C43" s="114">
        <v>14</v>
      </c>
      <c r="D43" s="107">
        <v>12</v>
      </c>
      <c r="E43" s="107">
        <v>0</v>
      </c>
      <c r="F43" s="107">
        <v>0</v>
      </c>
      <c r="G43" s="107">
        <v>0</v>
      </c>
      <c r="H43" s="107">
        <v>1</v>
      </c>
      <c r="I43" s="107">
        <v>0</v>
      </c>
      <c r="J43" s="107">
        <v>0</v>
      </c>
      <c r="K43" s="107">
        <v>0</v>
      </c>
      <c r="L43" s="107">
        <v>0</v>
      </c>
      <c r="M43" s="107">
        <v>0</v>
      </c>
      <c r="N43" s="107">
        <v>1</v>
      </c>
      <c r="O43" s="342"/>
      <c r="P43" s="71" t="s">
        <v>46</v>
      </c>
      <c r="Q43" s="114">
        <v>14</v>
      </c>
      <c r="R43" s="107">
        <v>0</v>
      </c>
      <c r="S43" s="107">
        <v>0</v>
      </c>
      <c r="T43" s="107">
        <v>0</v>
      </c>
      <c r="U43" s="107">
        <v>0</v>
      </c>
      <c r="V43" s="107">
        <v>0</v>
      </c>
      <c r="W43" s="107">
        <v>0</v>
      </c>
      <c r="X43" s="107">
        <v>0</v>
      </c>
      <c r="Y43" s="107">
        <v>0</v>
      </c>
      <c r="Z43" s="107">
        <v>0</v>
      </c>
      <c r="AA43" s="107">
        <v>0</v>
      </c>
      <c r="AB43" s="107">
        <v>0</v>
      </c>
      <c r="AC43" s="107">
        <v>0</v>
      </c>
    </row>
    <row r="44" spans="1:29" ht="23.1" customHeight="1">
      <c r="A44" s="343" t="s">
        <v>68</v>
      </c>
      <c r="B44" s="17" t="s">
        <v>45</v>
      </c>
      <c r="C44" s="108">
        <v>19</v>
      </c>
      <c r="D44" s="108">
        <v>12</v>
      </c>
      <c r="E44" s="108">
        <v>1</v>
      </c>
      <c r="F44" s="108">
        <v>0</v>
      </c>
      <c r="G44" s="108">
        <v>0</v>
      </c>
      <c r="H44" s="108">
        <v>0</v>
      </c>
      <c r="I44" s="108">
        <v>0</v>
      </c>
      <c r="J44" s="108">
        <v>0</v>
      </c>
      <c r="K44" s="108">
        <v>0</v>
      </c>
      <c r="L44" s="108">
        <v>0</v>
      </c>
      <c r="M44" s="108">
        <v>1</v>
      </c>
      <c r="N44" s="108">
        <v>0</v>
      </c>
      <c r="O44" s="343" t="s">
        <v>68</v>
      </c>
      <c r="P44" s="75" t="s">
        <v>45</v>
      </c>
      <c r="Q44" s="108">
        <v>19</v>
      </c>
      <c r="R44" s="108">
        <v>0</v>
      </c>
      <c r="S44" s="108">
        <v>0</v>
      </c>
      <c r="T44" s="108">
        <v>0</v>
      </c>
      <c r="U44" s="108">
        <v>0</v>
      </c>
      <c r="V44" s="108">
        <v>0</v>
      </c>
      <c r="W44" s="108">
        <v>0</v>
      </c>
      <c r="X44" s="108">
        <v>0</v>
      </c>
      <c r="Y44" s="108">
        <v>0</v>
      </c>
      <c r="Z44" s="108">
        <v>0</v>
      </c>
      <c r="AA44" s="108">
        <v>4</v>
      </c>
      <c r="AB44" s="108">
        <v>0</v>
      </c>
      <c r="AC44" s="108">
        <v>1</v>
      </c>
    </row>
    <row r="45" spans="1:29" ht="23.1" customHeight="1" thickBot="1">
      <c r="A45" s="342"/>
      <c r="B45" s="187" t="s">
        <v>46</v>
      </c>
      <c r="C45" s="115">
        <v>13</v>
      </c>
      <c r="D45" s="109">
        <v>8</v>
      </c>
      <c r="E45" s="109">
        <v>2</v>
      </c>
      <c r="F45" s="109">
        <v>0</v>
      </c>
      <c r="G45" s="109">
        <v>0</v>
      </c>
      <c r="H45" s="109">
        <v>1</v>
      </c>
      <c r="I45" s="109">
        <v>2</v>
      </c>
      <c r="J45" s="109">
        <v>0</v>
      </c>
      <c r="K45" s="109">
        <v>0</v>
      </c>
      <c r="L45" s="109">
        <v>1</v>
      </c>
      <c r="M45" s="109">
        <v>0</v>
      </c>
      <c r="N45" s="109">
        <v>1</v>
      </c>
      <c r="O45" s="342"/>
      <c r="P45" s="187" t="s">
        <v>46</v>
      </c>
      <c r="Q45" s="115">
        <v>13</v>
      </c>
      <c r="R45" s="109">
        <v>0</v>
      </c>
      <c r="S45" s="109">
        <v>0</v>
      </c>
      <c r="T45" s="109">
        <v>0</v>
      </c>
      <c r="U45" s="109">
        <v>0</v>
      </c>
      <c r="V45" s="109">
        <v>0</v>
      </c>
      <c r="W45" s="109">
        <v>0</v>
      </c>
      <c r="X45" s="109">
        <v>0</v>
      </c>
      <c r="Y45" s="109">
        <v>0</v>
      </c>
      <c r="Z45" s="109">
        <v>0</v>
      </c>
      <c r="AA45" s="109">
        <v>0</v>
      </c>
      <c r="AB45" s="109">
        <v>0</v>
      </c>
      <c r="AC45" s="109">
        <v>0</v>
      </c>
    </row>
    <row r="46" spans="1:29" s="228" customFormat="1" ht="23.1" customHeight="1" thickTop="1">
      <c r="A46" s="344" t="s">
        <v>13</v>
      </c>
      <c r="B46" s="232" t="s">
        <v>45</v>
      </c>
      <c r="C46" s="233">
        <v>68</v>
      </c>
      <c r="D46" s="233">
        <v>39</v>
      </c>
      <c r="E46" s="233">
        <v>8</v>
      </c>
      <c r="F46" s="233">
        <v>1</v>
      </c>
      <c r="G46" s="233">
        <v>0</v>
      </c>
      <c r="H46" s="233">
        <v>2</v>
      </c>
      <c r="I46" s="233">
        <v>2</v>
      </c>
      <c r="J46" s="233">
        <v>0</v>
      </c>
      <c r="K46" s="233">
        <v>1</v>
      </c>
      <c r="L46" s="233">
        <v>0</v>
      </c>
      <c r="M46" s="233">
        <v>2</v>
      </c>
      <c r="N46" s="233">
        <v>0</v>
      </c>
      <c r="O46" s="344" t="s">
        <v>13</v>
      </c>
      <c r="P46" s="232" t="s">
        <v>45</v>
      </c>
      <c r="Q46" s="233">
        <v>68</v>
      </c>
      <c r="R46" s="233">
        <v>1</v>
      </c>
      <c r="S46" s="233">
        <v>2</v>
      </c>
      <c r="T46" s="233">
        <v>0</v>
      </c>
      <c r="U46" s="233">
        <v>0</v>
      </c>
      <c r="V46" s="233">
        <v>2</v>
      </c>
      <c r="W46" s="233">
        <v>0</v>
      </c>
      <c r="X46" s="233">
        <v>0</v>
      </c>
      <c r="Y46" s="233">
        <v>0</v>
      </c>
      <c r="Z46" s="233">
        <v>0</v>
      </c>
      <c r="AA46" s="233">
        <v>8</v>
      </c>
      <c r="AB46" s="233">
        <v>1</v>
      </c>
      <c r="AC46" s="233">
        <v>1</v>
      </c>
    </row>
    <row r="47" spans="1:29" s="21" customFormat="1" ht="23.1" customHeight="1" thickBot="1">
      <c r="A47" s="345"/>
      <c r="B47" s="187" t="s">
        <v>46</v>
      </c>
      <c r="C47" s="112">
        <v>32</v>
      </c>
      <c r="D47" s="112">
        <v>25</v>
      </c>
      <c r="E47" s="112">
        <v>2</v>
      </c>
      <c r="F47" s="112">
        <v>0</v>
      </c>
      <c r="G47" s="112">
        <v>0</v>
      </c>
      <c r="H47" s="112">
        <v>2</v>
      </c>
      <c r="I47" s="112">
        <v>2</v>
      </c>
      <c r="J47" s="112">
        <v>0</v>
      </c>
      <c r="K47" s="112">
        <v>0</v>
      </c>
      <c r="L47" s="112">
        <v>1</v>
      </c>
      <c r="M47" s="112">
        <v>0</v>
      </c>
      <c r="N47" s="112">
        <v>2</v>
      </c>
      <c r="O47" s="345"/>
      <c r="P47" s="187" t="s">
        <v>46</v>
      </c>
      <c r="Q47" s="112">
        <v>32</v>
      </c>
      <c r="R47" s="112">
        <v>0</v>
      </c>
      <c r="S47" s="112">
        <v>0</v>
      </c>
      <c r="T47" s="112">
        <v>0</v>
      </c>
      <c r="U47" s="112">
        <v>0</v>
      </c>
      <c r="V47" s="112">
        <v>0</v>
      </c>
      <c r="W47" s="112">
        <v>0</v>
      </c>
      <c r="X47" s="112">
        <v>0</v>
      </c>
      <c r="Y47" s="112">
        <v>0</v>
      </c>
      <c r="Z47" s="112">
        <v>0</v>
      </c>
      <c r="AA47" s="112">
        <v>0</v>
      </c>
      <c r="AB47" s="112">
        <v>0</v>
      </c>
      <c r="AC47" s="112">
        <v>0</v>
      </c>
    </row>
    <row r="48" spans="1:29" ht="23.1" customHeight="1" thickTop="1">
      <c r="A48" s="354" t="s">
        <v>18</v>
      </c>
      <c r="B48" s="73" t="s">
        <v>45</v>
      </c>
      <c r="C48" s="113">
        <v>207</v>
      </c>
      <c r="D48" s="113">
        <v>125</v>
      </c>
      <c r="E48" s="113">
        <v>15</v>
      </c>
      <c r="F48" s="113">
        <v>10</v>
      </c>
      <c r="G48" s="113">
        <v>1</v>
      </c>
      <c r="H48" s="113">
        <v>13</v>
      </c>
      <c r="I48" s="113">
        <v>3</v>
      </c>
      <c r="J48" s="113">
        <v>2</v>
      </c>
      <c r="K48" s="113">
        <v>3</v>
      </c>
      <c r="L48" s="113">
        <v>1</v>
      </c>
      <c r="M48" s="113">
        <v>9</v>
      </c>
      <c r="N48" s="113">
        <v>4</v>
      </c>
      <c r="O48" s="354" t="s">
        <v>18</v>
      </c>
      <c r="P48" s="73" t="s">
        <v>45</v>
      </c>
      <c r="Q48" s="113">
        <v>207</v>
      </c>
      <c r="R48" s="113">
        <v>3</v>
      </c>
      <c r="S48" s="113">
        <v>4</v>
      </c>
      <c r="T48" s="113">
        <v>1</v>
      </c>
      <c r="U48" s="113">
        <v>1</v>
      </c>
      <c r="V48" s="113">
        <v>3</v>
      </c>
      <c r="W48" s="113">
        <v>1</v>
      </c>
      <c r="X48" s="113">
        <v>1</v>
      </c>
      <c r="Y48" s="113">
        <v>1</v>
      </c>
      <c r="Z48" s="113">
        <v>1</v>
      </c>
      <c r="AA48" s="113">
        <v>8</v>
      </c>
      <c r="AB48" s="113">
        <v>1</v>
      </c>
      <c r="AC48" s="113">
        <v>1</v>
      </c>
    </row>
    <row r="49" spans="1:29" ht="24.75" customHeight="1">
      <c r="A49" s="355"/>
      <c r="B49" s="78" t="s">
        <v>46</v>
      </c>
      <c r="C49" s="273">
        <v>93</v>
      </c>
      <c r="D49" s="273">
        <v>66</v>
      </c>
      <c r="E49" s="273">
        <v>3</v>
      </c>
      <c r="F49" s="273">
        <v>1</v>
      </c>
      <c r="G49" s="273">
        <v>0</v>
      </c>
      <c r="H49" s="273">
        <v>2</v>
      </c>
      <c r="I49" s="273">
        <v>4</v>
      </c>
      <c r="J49" s="273">
        <v>0</v>
      </c>
      <c r="K49" s="273">
        <v>0</v>
      </c>
      <c r="L49" s="273">
        <v>1</v>
      </c>
      <c r="M49" s="273">
        <v>0</v>
      </c>
      <c r="N49" s="273">
        <v>17</v>
      </c>
      <c r="O49" s="355"/>
      <c r="P49" s="78" t="s">
        <v>46</v>
      </c>
      <c r="Q49" s="273">
        <v>93</v>
      </c>
      <c r="R49" s="331">
        <v>0</v>
      </c>
      <c r="S49" s="331">
        <v>0</v>
      </c>
      <c r="T49" s="331">
        <v>0</v>
      </c>
      <c r="U49" s="331">
        <v>0</v>
      </c>
      <c r="V49" s="331">
        <v>0</v>
      </c>
      <c r="W49" s="331">
        <v>0</v>
      </c>
      <c r="X49" s="331">
        <v>1</v>
      </c>
      <c r="Y49" s="331">
        <v>0</v>
      </c>
      <c r="Z49" s="331">
        <v>0</v>
      </c>
      <c r="AA49" s="331">
        <v>0</v>
      </c>
      <c r="AB49" s="331">
        <v>0</v>
      </c>
      <c r="AC49" s="331">
        <v>0</v>
      </c>
    </row>
    <row r="50" spans="1:29" ht="20.25" customHeight="1" thickBot="1">
      <c r="A50" s="356"/>
      <c r="B50" s="79" t="s">
        <v>94</v>
      </c>
      <c r="C50" s="274">
        <v>300</v>
      </c>
      <c r="D50" s="274">
        <v>191</v>
      </c>
      <c r="E50" s="274">
        <v>18</v>
      </c>
      <c r="F50" s="274">
        <v>11</v>
      </c>
      <c r="G50" s="274">
        <v>1</v>
      </c>
      <c r="H50" s="274">
        <v>15</v>
      </c>
      <c r="I50" s="274">
        <v>7</v>
      </c>
      <c r="J50" s="274">
        <v>2</v>
      </c>
      <c r="K50" s="274">
        <v>3</v>
      </c>
      <c r="L50" s="274">
        <v>2</v>
      </c>
      <c r="M50" s="274">
        <v>9</v>
      </c>
      <c r="N50" s="274">
        <v>21</v>
      </c>
      <c r="O50" s="356"/>
      <c r="P50" s="79" t="s">
        <v>94</v>
      </c>
      <c r="Q50" s="274">
        <v>300</v>
      </c>
      <c r="R50" s="332">
        <v>3</v>
      </c>
      <c r="S50" s="332">
        <v>4</v>
      </c>
      <c r="T50" s="332">
        <v>1</v>
      </c>
      <c r="U50" s="332">
        <v>1</v>
      </c>
      <c r="V50" s="332">
        <v>3</v>
      </c>
      <c r="W50" s="332">
        <v>1</v>
      </c>
      <c r="X50" s="332">
        <v>2</v>
      </c>
      <c r="Y50" s="332">
        <v>1</v>
      </c>
      <c r="Z50" s="332">
        <v>1</v>
      </c>
      <c r="AA50" s="332">
        <v>8</v>
      </c>
      <c r="AB50" s="332">
        <v>1</v>
      </c>
      <c r="AC50" s="332">
        <v>1</v>
      </c>
    </row>
    <row r="51" spans="1:29" ht="15.75" customHeight="1" thickTop="1">
      <c r="A51" s="10"/>
      <c r="B51" s="10"/>
      <c r="C51" s="10"/>
      <c r="D51" s="10"/>
      <c r="E51" s="10"/>
      <c r="F51" s="10"/>
      <c r="G51" s="10"/>
      <c r="H51" s="10"/>
      <c r="I51" s="10"/>
      <c r="J51" s="10"/>
      <c r="K51" s="10"/>
      <c r="L51" s="10"/>
      <c r="M51" s="10"/>
      <c r="N51" s="69" t="s">
        <v>48</v>
      </c>
      <c r="O51" s="10"/>
      <c r="P51" s="10"/>
      <c r="Q51" s="10"/>
      <c r="R51" s="10"/>
      <c r="S51" s="10"/>
      <c r="T51" s="10"/>
      <c r="U51" s="10"/>
      <c r="V51" s="10"/>
      <c r="W51" s="10"/>
      <c r="X51" s="10"/>
      <c r="Y51" s="10"/>
      <c r="Z51" s="10"/>
      <c r="AA51" s="10"/>
      <c r="AB51" s="10"/>
      <c r="AC51" s="69"/>
    </row>
    <row r="52" spans="1:29" ht="17.2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ht="11.25" customHeight="1" thickBo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row>
    <row r="54" spans="1:29" ht="21" customHeight="1">
      <c r="A54" s="337" t="s">
        <v>67</v>
      </c>
      <c r="B54" s="337"/>
      <c r="C54" s="337"/>
      <c r="D54" s="337"/>
      <c r="E54" s="338">
        <v>73</v>
      </c>
      <c r="F54" s="338"/>
      <c r="G54" s="338"/>
      <c r="H54" s="338"/>
      <c r="I54" s="338"/>
      <c r="J54" s="338"/>
      <c r="K54" s="338"/>
      <c r="L54" s="338"/>
      <c r="M54" s="338"/>
      <c r="N54" s="338"/>
      <c r="O54" s="337" t="s">
        <v>67</v>
      </c>
      <c r="P54" s="337"/>
      <c r="Q54" s="337"/>
      <c r="R54" s="337"/>
      <c r="S54" s="234"/>
      <c r="T54" s="234"/>
      <c r="U54" s="234"/>
      <c r="V54" s="234"/>
      <c r="W54" s="234"/>
      <c r="X54" s="234">
        <v>75</v>
      </c>
      <c r="Y54" s="234"/>
      <c r="Z54" s="234"/>
      <c r="AA54" s="234"/>
      <c r="AB54" s="234"/>
      <c r="AC54" s="234"/>
    </row>
  </sheetData>
  <mergeCells count="66">
    <mergeCell ref="O33:O34"/>
    <mergeCell ref="O35:O36"/>
    <mergeCell ref="O37:O38"/>
    <mergeCell ref="O40:O41"/>
    <mergeCell ref="O21:O22"/>
    <mergeCell ref="O31:O32"/>
    <mergeCell ref="P31:P32"/>
    <mergeCell ref="Q31:Q32"/>
    <mergeCell ref="R31:AC31"/>
    <mergeCell ref="O23:O24"/>
    <mergeCell ref="O29:AC29"/>
    <mergeCell ref="O30:AC30"/>
    <mergeCell ref="O28:R28"/>
    <mergeCell ref="A11:A12"/>
    <mergeCell ref="A48:A50"/>
    <mergeCell ref="O1:AC1"/>
    <mergeCell ref="O2:AC2"/>
    <mergeCell ref="O3:O4"/>
    <mergeCell ref="P3:P4"/>
    <mergeCell ref="Q3:Q4"/>
    <mergeCell ref="R3:AC3"/>
    <mergeCell ref="O5:O6"/>
    <mergeCell ref="O7:O8"/>
    <mergeCell ref="O9:O10"/>
    <mergeCell ref="O11:O12"/>
    <mergeCell ref="O13:O14"/>
    <mergeCell ref="O15:O16"/>
    <mergeCell ref="O46:O47"/>
    <mergeCell ref="O48:O50"/>
    <mergeCell ref="O17:O18"/>
    <mergeCell ref="O19:O20"/>
    <mergeCell ref="A13:A14"/>
    <mergeCell ref="A54:D54"/>
    <mergeCell ref="E54:N54"/>
    <mergeCell ref="A31:A32"/>
    <mergeCell ref="B31:B32"/>
    <mergeCell ref="C31:C32"/>
    <mergeCell ref="D31:N31"/>
    <mergeCell ref="A33:A34"/>
    <mergeCell ref="A35:A36"/>
    <mergeCell ref="A40:A41"/>
    <mergeCell ref="A23:A24"/>
    <mergeCell ref="O42:O43"/>
    <mergeCell ref="O44:O45"/>
    <mergeCell ref="O54:R54"/>
    <mergeCell ref="A1:N1"/>
    <mergeCell ref="A3:A4"/>
    <mergeCell ref="B3:B4"/>
    <mergeCell ref="C3:C4"/>
    <mergeCell ref="D3:N3"/>
    <mergeCell ref="A9:A10"/>
    <mergeCell ref="A15:A16"/>
    <mergeCell ref="A17:A18"/>
    <mergeCell ref="A46:A47"/>
    <mergeCell ref="A2:N2"/>
    <mergeCell ref="A5:A6"/>
    <mergeCell ref="A7:A8"/>
    <mergeCell ref="A42:A43"/>
    <mergeCell ref="A44:A45"/>
    <mergeCell ref="A37:A38"/>
    <mergeCell ref="A29:N29"/>
    <mergeCell ref="A30:N30"/>
    <mergeCell ref="A19:A20"/>
    <mergeCell ref="A21:A22"/>
    <mergeCell ref="A28:D28"/>
    <mergeCell ref="E28:N28"/>
  </mergeCells>
  <printOptions horizontalCentered="1"/>
  <pageMargins left="0.70866141732283472" right="0.70866141732283472" top="0.59055118110236227" bottom="0.19685039370078741" header="0.31496062992125984" footer="0.31496062992125984"/>
  <pageSetup paperSize="9" scale="90"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dimension ref="A1:AA29"/>
  <sheetViews>
    <sheetView rightToLeft="1" view="pageBreakPreview" zoomScaleSheetLayoutView="100" workbookViewId="0">
      <selection activeCell="AC4" sqref="AC4"/>
    </sheetView>
  </sheetViews>
  <sheetFormatPr defaultRowHeight="14.25"/>
  <cols>
    <col min="1" max="1" width="9.25" customWidth="1"/>
    <col min="2" max="2" width="4.25" customWidth="1"/>
    <col min="3" max="3" width="5" customWidth="1"/>
    <col min="4" max="4" width="6.125" customWidth="1"/>
    <col min="5" max="5" width="5.25" customWidth="1"/>
    <col min="6" max="7" width="6.25" customWidth="1"/>
    <col min="8" max="8" width="4.75" customWidth="1"/>
    <col min="9" max="9" width="5.125" customWidth="1"/>
    <col min="10" max="10" width="5.375" customWidth="1"/>
    <col min="11" max="11" width="5.25" customWidth="1"/>
    <col min="12" max="12" width="6" customWidth="1"/>
    <col min="13" max="13" width="6.25" customWidth="1"/>
    <col min="14" max="14" width="5.875" customWidth="1"/>
    <col min="15" max="15" width="4.625" customWidth="1"/>
    <col min="16" max="16" width="6" customWidth="1"/>
    <col min="17" max="17" width="4.875" customWidth="1"/>
    <col min="18" max="18" width="6.125" customWidth="1"/>
    <col min="19" max="19" width="6.375" customWidth="1"/>
    <col min="20" max="20" width="11.125" hidden="1" customWidth="1"/>
    <col min="21" max="21" width="10.375" hidden="1" customWidth="1"/>
    <col min="22" max="23" width="9.125" hidden="1" customWidth="1"/>
    <col min="24" max="24" width="6.375" customWidth="1"/>
    <col min="25" max="25" width="5.625" customWidth="1"/>
    <col min="26" max="27" width="6.25" customWidth="1"/>
  </cols>
  <sheetData>
    <row r="1" spans="1:27" ht="25.5" customHeight="1">
      <c r="A1" s="348" t="s">
        <v>116</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row>
    <row r="2" spans="1:27" ht="18" customHeight="1" thickBot="1">
      <c r="A2" s="340" t="s">
        <v>32</v>
      </c>
      <c r="B2" s="340"/>
      <c r="C2" s="340"/>
      <c r="D2" s="340"/>
      <c r="E2" s="340"/>
      <c r="F2" s="340"/>
      <c r="G2" s="340"/>
      <c r="H2" s="340"/>
      <c r="I2" s="340"/>
      <c r="J2" s="340"/>
      <c r="K2" s="340"/>
      <c r="L2" s="340"/>
      <c r="M2" s="340"/>
      <c r="N2" s="340"/>
      <c r="O2" s="340"/>
      <c r="P2" s="340"/>
      <c r="Q2" s="340"/>
      <c r="R2" s="340"/>
      <c r="S2" s="340"/>
      <c r="T2" s="14"/>
      <c r="U2" s="14"/>
      <c r="V2" s="14"/>
      <c r="W2" s="2"/>
    </row>
    <row r="3" spans="1:27" ht="22.5" customHeight="1" thickTop="1">
      <c r="A3" s="359" t="s">
        <v>0</v>
      </c>
      <c r="B3" s="357" t="s">
        <v>33</v>
      </c>
      <c r="C3" s="357"/>
      <c r="D3" s="357"/>
      <c r="E3" s="357"/>
      <c r="F3" s="357"/>
      <c r="G3" s="361" t="s">
        <v>117</v>
      </c>
      <c r="H3" s="357" t="s">
        <v>37</v>
      </c>
      <c r="I3" s="357"/>
      <c r="J3" s="357"/>
      <c r="K3" s="357"/>
      <c r="L3" s="357"/>
      <c r="M3" s="361" t="s">
        <v>117</v>
      </c>
      <c r="N3" s="357" t="s">
        <v>88</v>
      </c>
      <c r="O3" s="357"/>
      <c r="P3" s="357"/>
      <c r="Q3" s="357"/>
      <c r="R3" s="357"/>
      <c r="S3" s="361" t="s">
        <v>117</v>
      </c>
      <c r="T3" s="15"/>
      <c r="U3" s="15"/>
      <c r="V3" s="15"/>
      <c r="W3" s="2"/>
      <c r="X3" s="357" t="s">
        <v>146</v>
      </c>
      <c r="Y3" s="357"/>
      <c r="Z3" s="357"/>
      <c r="AA3" s="357"/>
    </row>
    <row r="4" spans="1:27" s="39" customFormat="1" ht="36">
      <c r="A4" s="360"/>
      <c r="B4" s="43" t="s">
        <v>34</v>
      </c>
      <c r="C4" s="43" t="s">
        <v>35</v>
      </c>
      <c r="D4" s="43" t="s">
        <v>119</v>
      </c>
      <c r="E4" s="43" t="s">
        <v>36</v>
      </c>
      <c r="F4" s="43" t="s">
        <v>30</v>
      </c>
      <c r="G4" s="362"/>
      <c r="H4" s="43" t="s">
        <v>34</v>
      </c>
      <c r="I4" s="43" t="s">
        <v>35</v>
      </c>
      <c r="J4" s="43" t="s">
        <v>119</v>
      </c>
      <c r="K4" s="43" t="s">
        <v>36</v>
      </c>
      <c r="L4" s="43" t="s">
        <v>30</v>
      </c>
      <c r="M4" s="362"/>
      <c r="N4" s="43" t="s">
        <v>34</v>
      </c>
      <c r="O4" s="43" t="s">
        <v>35</v>
      </c>
      <c r="P4" s="43" t="s">
        <v>119</v>
      </c>
      <c r="Q4" s="43" t="s">
        <v>36</v>
      </c>
      <c r="R4" s="43" t="s">
        <v>30</v>
      </c>
      <c r="S4" s="362"/>
      <c r="X4" s="43" t="s">
        <v>34</v>
      </c>
      <c r="Y4" s="43" t="s">
        <v>35</v>
      </c>
      <c r="Z4" s="43" t="s">
        <v>36</v>
      </c>
      <c r="AA4" s="43" t="s">
        <v>30</v>
      </c>
    </row>
    <row r="5" spans="1:27" ht="21" customHeight="1">
      <c r="A5" s="4" t="s">
        <v>1</v>
      </c>
      <c r="B5" s="117">
        <v>6</v>
      </c>
      <c r="C5" s="117">
        <v>0</v>
      </c>
      <c r="D5" s="144">
        <v>0</v>
      </c>
      <c r="E5" s="117">
        <v>1</v>
      </c>
      <c r="F5" s="117">
        <v>7</v>
      </c>
      <c r="G5" s="265">
        <v>7</v>
      </c>
      <c r="H5" s="117">
        <v>1</v>
      </c>
      <c r="I5" s="117">
        <v>1</v>
      </c>
      <c r="J5" s="144">
        <v>9</v>
      </c>
      <c r="K5" s="117">
        <v>0</v>
      </c>
      <c r="L5" s="117">
        <v>2</v>
      </c>
      <c r="M5" s="144">
        <v>6.5</v>
      </c>
      <c r="N5" s="117">
        <v>51</v>
      </c>
      <c r="O5" s="117">
        <v>0</v>
      </c>
      <c r="P5" s="144">
        <v>0</v>
      </c>
      <c r="Q5" s="117">
        <v>14</v>
      </c>
      <c r="R5" s="117">
        <v>65</v>
      </c>
      <c r="S5" s="144">
        <v>6</v>
      </c>
      <c r="X5" s="117">
        <f>B5+H5+N5</f>
        <v>58</v>
      </c>
      <c r="Y5" s="117">
        <f>C5+I5+O5</f>
        <v>1</v>
      </c>
      <c r="Z5" s="117">
        <f>E5+K5+Q5</f>
        <v>15</v>
      </c>
      <c r="AA5" s="117">
        <f>SUM(X5:Z5)</f>
        <v>74</v>
      </c>
    </row>
    <row r="6" spans="1:27" ht="21" customHeight="1">
      <c r="A6" s="4" t="s">
        <v>2</v>
      </c>
      <c r="B6" s="117">
        <v>7</v>
      </c>
      <c r="C6" s="117">
        <v>0</v>
      </c>
      <c r="D6" s="144">
        <v>0</v>
      </c>
      <c r="E6" s="117">
        <v>2</v>
      </c>
      <c r="F6" s="117">
        <v>9</v>
      </c>
      <c r="G6" s="265">
        <v>7</v>
      </c>
      <c r="H6" s="117">
        <v>4</v>
      </c>
      <c r="I6" s="117">
        <v>0</v>
      </c>
      <c r="J6" s="144">
        <v>0</v>
      </c>
      <c r="K6" s="117">
        <v>0</v>
      </c>
      <c r="L6" s="117">
        <v>4</v>
      </c>
      <c r="M6" s="144">
        <v>7</v>
      </c>
      <c r="N6" s="117">
        <v>54</v>
      </c>
      <c r="O6" s="117">
        <v>1</v>
      </c>
      <c r="P6" s="144">
        <v>6</v>
      </c>
      <c r="Q6" s="117">
        <v>5</v>
      </c>
      <c r="R6" s="117">
        <v>60</v>
      </c>
      <c r="S6" s="144">
        <v>6</v>
      </c>
      <c r="X6" s="117">
        <f t="shared" ref="X6:X23" si="0">B6+H6+N6</f>
        <v>65</v>
      </c>
      <c r="Y6" s="117">
        <f t="shared" ref="Y6:Y23" si="1">C6+I6+O6</f>
        <v>1</v>
      </c>
      <c r="Z6" s="117">
        <f t="shared" ref="Z6:Z23" si="2">E6+K6+Q6</f>
        <v>7</v>
      </c>
      <c r="AA6" s="117">
        <f t="shared" ref="AA6:AA23" si="3">SUM(X6:Z6)</f>
        <v>73</v>
      </c>
    </row>
    <row r="7" spans="1:27" ht="21" customHeight="1">
      <c r="A7" s="4" t="s">
        <v>3</v>
      </c>
      <c r="B7" s="117">
        <v>49</v>
      </c>
      <c r="C7" s="117">
        <v>0</v>
      </c>
      <c r="D7" s="144">
        <v>0</v>
      </c>
      <c r="E7" s="117">
        <v>0</v>
      </c>
      <c r="F7" s="117">
        <v>49</v>
      </c>
      <c r="G7" s="265">
        <v>7</v>
      </c>
      <c r="H7" s="117">
        <v>37</v>
      </c>
      <c r="I7" s="117">
        <v>0</v>
      </c>
      <c r="J7" s="144">
        <v>0</v>
      </c>
      <c r="K7" s="117">
        <v>0</v>
      </c>
      <c r="L7" s="117">
        <v>37</v>
      </c>
      <c r="M7" s="144">
        <v>7</v>
      </c>
      <c r="N7" s="117">
        <v>207</v>
      </c>
      <c r="O7" s="117">
        <v>1</v>
      </c>
      <c r="P7" s="144">
        <v>11</v>
      </c>
      <c r="Q7" s="117">
        <v>4</v>
      </c>
      <c r="R7" s="117">
        <v>212</v>
      </c>
      <c r="S7" s="144">
        <v>6</v>
      </c>
      <c r="X7" s="117">
        <f t="shared" si="0"/>
        <v>293</v>
      </c>
      <c r="Y7" s="117">
        <f t="shared" si="1"/>
        <v>1</v>
      </c>
      <c r="Z7" s="117">
        <f t="shared" si="2"/>
        <v>4</v>
      </c>
      <c r="AA7" s="117">
        <f t="shared" si="3"/>
        <v>298</v>
      </c>
    </row>
    <row r="8" spans="1:27" ht="21" customHeight="1">
      <c r="A8" s="4" t="s">
        <v>4</v>
      </c>
      <c r="B8" s="117">
        <v>15</v>
      </c>
      <c r="C8" s="117">
        <v>0</v>
      </c>
      <c r="D8" s="144">
        <v>0</v>
      </c>
      <c r="E8" s="117">
        <v>0</v>
      </c>
      <c r="F8" s="117">
        <v>15</v>
      </c>
      <c r="G8" s="265">
        <v>7</v>
      </c>
      <c r="H8" s="117">
        <v>3</v>
      </c>
      <c r="I8" s="117">
        <v>0</v>
      </c>
      <c r="J8" s="144">
        <v>0</v>
      </c>
      <c r="K8" s="117">
        <v>0</v>
      </c>
      <c r="L8" s="117">
        <v>3</v>
      </c>
      <c r="M8" s="144">
        <v>7</v>
      </c>
      <c r="N8" s="117">
        <v>52</v>
      </c>
      <c r="O8" s="117">
        <v>1</v>
      </c>
      <c r="P8" s="144">
        <v>5</v>
      </c>
      <c r="Q8" s="117">
        <v>0</v>
      </c>
      <c r="R8" s="117">
        <v>53</v>
      </c>
      <c r="S8" s="144">
        <v>6</v>
      </c>
      <c r="X8" s="117">
        <f t="shared" si="0"/>
        <v>70</v>
      </c>
      <c r="Y8" s="117">
        <f t="shared" si="1"/>
        <v>1</v>
      </c>
      <c r="Z8" s="117">
        <f t="shared" si="2"/>
        <v>0</v>
      </c>
      <c r="AA8" s="117">
        <f t="shared" si="3"/>
        <v>71</v>
      </c>
    </row>
    <row r="9" spans="1:27" ht="21" customHeight="1">
      <c r="A9" s="4" t="s">
        <v>5</v>
      </c>
      <c r="B9" s="117">
        <v>6</v>
      </c>
      <c r="C9" s="117">
        <v>0</v>
      </c>
      <c r="D9" s="144">
        <v>0</v>
      </c>
      <c r="E9" s="117">
        <v>0</v>
      </c>
      <c r="F9" s="117">
        <v>6</v>
      </c>
      <c r="G9" s="265">
        <v>7</v>
      </c>
      <c r="H9" s="117">
        <v>2</v>
      </c>
      <c r="I9" s="117">
        <v>0</v>
      </c>
      <c r="J9" s="144">
        <v>0</v>
      </c>
      <c r="K9" s="117">
        <v>0</v>
      </c>
      <c r="L9" s="117">
        <v>2</v>
      </c>
      <c r="M9" s="144">
        <v>7</v>
      </c>
      <c r="N9" s="117">
        <v>36</v>
      </c>
      <c r="O9" s="117">
        <v>1</v>
      </c>
      <c r="P9" s="144">
        <v>8</v>
      </c>
      <c r="Q9" s="117">
        <v>0</v>
      </c>
      <c r="R9" s="117">
        <v>37</v>
      </c>
      <c r="S9" s="144">
        <v>6</v>
      </c>
      <c r="X9" s="117">
        <f t="shared" si="0"/>
        <v>44</v>
      </c>
      <c r="Y9" s="117">
        <f t="shared" si="1"/>
        <v>1</v>
      </c>
      <c r="Z9" s="117">
        <f t="shared" si="2"/>
        <v>0</v>
      </c>
      <c r="AA9" s="117">
        <f t="shared" si="3"/>
        <v>45</v>
      </c>
    </row>
    <row r="10" spans="1:27" ht="21" customHeight="1">
      <c r="A10" s="4" t="s">
        <v>6</v>
      </c>
      <c r="B10" s="117">
        <v>8</v>
      </c>
      <c r="C10" s="117">
        <v>0</v>
      </c>
      <c r="D10" s="144">
        <v>0</v>
      </c>
      <c r="E10" s="117">
        <v>0</v>
      </c>
      <c r="F10" s="117">
        <v>8</v>
      </c>
      <c r="G10" s="265">
        <v>7</v>
      </c>
      <c r="H10" s="117">
        <v>0</v>
      </c>
      <c r="I10" s="117">
        <v>0</v>
      </c>
      <c r="J10" s="144">
        <v>0</v>
      </c>
      <c r="K10" s="117">
        <v>0</v>
      </c>
      <c r="L10" s="117">
        <v>0</v>
      </c>
      <c r="M10" s="144">
        <v>0</v>
      </c>
      <c r="N10" s="117">
        <v>43</v>
      </c>
      <c r="O10" s="117">
        <v>0</v>
      </c>
      <c r="P10" s="144">
        <v>0</v>
      </c>
      <c r="Q10" s="117">
        <v>1</v>
      </c>
      <c r="R10" s="117">
        <v>44</v>
      </c>
      <c r="S10" s="144">
        <v>6</v>
      </c>
      <c r="X10" s="117">
        <f t="shared" si="0"/>
        <v>51</v>
      </c>
      <c r="Y10" s="117">
        <f t="shared" si="1"/>
        <v>0</v>
      </c>
      <c r="Z10" s="117">
        <f t="shared" si="2"/>
        <v>1</v>
      </c>
      <c r="AA10" s="117">
        <f t="shared" si="3"/>
        <v>52</v>
      </c>
    </row>
    <row r="11" spans="1:27" ht="21" customHeight="1">
      <c r="A11" s="4" t="s">
        <v>7</v>
      </c>
      <c r="B11" s="117">
        <v>7</v>
      </c>
      <c r="C11" s="117">
        <v>0</v>
      </c>
      <c r="D11" s="144">
        <v>0</v>
      </c>
      <c r="E11" s="117">
        <v>0</v>
      </c>
      <c r="F11" s="117">
        <v>7</v>
      </c>
      <c r="G11" s="265">
        <v>7</v>
      </c>
      <c r="H11" s="117">
        <v>3</v>
      </c>
      <c r="I11" s="117">
        <v>0</v>
      </c>
      <c r="J11" s="144">
        <v>0</v>
      </c>
      <c r="K11" s="117">
        <v>0</v>
      </c>
      <c r="L11" s="117">
        <v>3</v>
      </c>
      <c r="M11" s="144">
        <v>7</v>
      </c>
      <c r="N11" s="117">
        <v>47</v>
      </c>
      <c r="O11" s="117">
        <v>0</v>
      </c>
      <c r="P11" s="144">
        <v>0</v>
      </c>
      <c r="Q11" s="117">
        <v>0</v>
      </c>
      <c r="R11" s="117">
        <v>47</v>
      </c>
      <c r="S11" s="144">
        <v>6</v>
      </c>
      <c r="X11" s="117">
        <f t="shared" si="0"/>
        <v>57</v>
      </c>
      <c r="Y11" s="117">
        <f t="shared" si="1"/>
        <v>0</v>
      </c>
      <c r="Z11" s="117">
        <f t="shared" si="2"/>
        <v>0</v>
      </c>
      <c r="AA11" s="117">
        <f t="shared" si="3"/>
        <v>57</v>
      </c>
    </row>
    <row r="12" spans="1:27" ht="21" customHeight="1">
      <c r="A12" s="4" t="s">
        <v>8</v>
      </c>
      <c r="B12" s="117">
        <v>6</v>
      </c>
      <c r="C12" s="117">
        <v>0</v>
      </c>
      <c r="D12" s="144">
        <v>0</v>
      </c>
      <c r="E12" s="117">
        <v>0</v>
      </c>
      <c r="F12" s="117">
        <v>6</v>
      </c>
      <c r="G12" s="265">
        <v>7</v>
      </c>
      <c r="H12" s="117">
        <v>2</v>
      </c>
      <c r="I12" s="117">
        <v>1</v>
      </c>
      <c r="J12" s="144">
        <v>11</v>
      </c>
      <c r="K12" s="117">
        <v>0</v>
      </c>
      <c r="L12" s="117">
        <v>3</v>
      </c>
      <c r="M12" s="144">
        <v>7</v>
      </c>
      <c r="N12" s="118">
        <v>46</v>
      </c>
      <c r="O12" s="117">
        <v>1</v>
      </c>
      <c r="P12" s="144">
        <v>10</v>
      </c>
      <c r="Q12" s="117">
        <v>0</v>
      </c>
      <c r="R12" s="117">
        <v>47</v>
      </c>
      <c r="S12" s="144">
        <v>6</v>
      </c>
      <c r="X12" s="117">
        <f t="shared" si="0"/>
        <v>54</v>
      </c>
      <c r="Y12" s="117">
        <f t="shared" si="1"/>
        <v>2</v>
      </c>
      <c r="Z12" s="117">
        <f t="shared" si="2"/>
        <v>0</v>
      </c>
      <c r="AA12" s="117">
        <f t="shared" si="3"/>
        <v>56</v>
      </c>
    </row>
    <row r="13" spans="1:27" ht="21" customHeight="1">
      <c r="A13" s="4" t="s">
        <v>9</v>
      </c>
      <c r="B13" s="117">
        <v>4</v>
      </c>
      <c r="C13" s="117">
        <v>0</v>
      </c>
      <c r="D13" s="144">
        <v>0</v>
      </c>
      <c r="E13" s="117">
        <v>0</v>
      </c>
      <c r="F13" s="117">
        <v>4</v>
      </c>
      <c r="G13" s="265">
        <v>7</v>
      </c>
      <c r="H13" s="117">
        <v>0</v>
      </c>
      <c r="I13" s="117">
        <v>0</v>
      </c>
      <c r="J13" s="144">
        <v>0</v>
      </c>
      <c r="K13" s="117">
        <v>0</v>
      </c>
      <c r="L13" s="117">
        <v>0</v>
      </c>
      <c r="M13" s="144">
        <v>0</v>
      </c>
      <c r="N13" s="117">
        <v>34</v>
      </c>
      <c r="O13" s="117">
        <v>0</v>
      </c>
      <c r="P13" s="144">
        <v>0</v>
      </c>
      <c r="Q13" s="117">
        <v>0</v>
      </c>
      <c r="R13" s="117">
        <v>34</v>
      </c>
      <c r="S13" s="144">
        <v>6</v>
      </c>
      <c r="X13" s="117">
        <f t="shared" si="0"/>
        <v>38</v>
      </c>
      <c r="Y13" s="117">
        <f t="shared" si="1"/>
        <v>0</v>
      </c>
      <c r="Z13" s="117">
        <f t="shared" si="2"/>
        <v>0</v>
      </c>
      <c r="AA13" s="117">
        <f t="shared" si="3"/>
        <v>38</v>
      </c>
    </row>
    <row r="14" spans="1:27" ht="21" customHeight="1">
      <c r="A14" s="4" t="s">
        <v>10</v>
      </c>
      <c r="B14" s="117">
        <v>9</v>
      </c>
      <c r="C14" s="117">
        <v>0</v>
      </c>
      <c r="D14" s="144">
        <v>0</v>
      </c>
      <c r="E14" s="117">
        <v>0</v>
      </c>
      <c r="F14" s="117">
        <v>9</v>
      </c>
      <c r="G14" s="265">
        <v>7</v>
      </c>
      <c r="H14" s="117">
        <v>2</v>
      </c>
      <c r="I14" s="117">
        <v>0</v>
      </c>
      <c r="J14" s="144">
        <v>0</v>
      </c>
      <c r="K14" s="117">
        <v>0</v>
      </c>
      <c r="L14" s="117">
        <v>2</v>
      </c>
      <c r="M14" s="144">
        <v>7</v>
      </c>
      <c r="N14" s="117">
        <v>76</v>
      </c>
      <c r="O14" s="117">
        <v>1</v>
      </c>
      <c r="P14" s="144">
        <v>8</v>
      </c>
      <c r="Q14" s="117">
        <v>0</v>
      </c>
      <c r="R14" s="117">
        <v>77</v>
      </c>
      <c r="S14" s="144">
        <v>6</v>
      </c>
      <c r="X14" s="117">
        <f t="shared" si="0"/>
        <v>87</v>
      </c>
      <c r="Y14" s="117">
        <f t="shared" si="1"/>
        <v>1</v>
      </c>
      <c r="Z14" s="117">
        <f t="shared" si="2"/>
        <v>0</v>
      </c>
      <c r="AA14" s="117">
        <f t="shared" si="3"/>
        <v>88</v>
      </c>
    </row>
    <row r="15" spans="1:27" ht="21" customHeight="1">
      <c r="A15" s="4" t="s">
        <v>11</v>
      </c>
      <c r="B15" s="117">
        <v>8</v>
      </c>
      <c r="C15" s="117">
        <v>0</v>
      </c>
      <c r="D15" s="144">
        <v>0</v>
      </c>
      <c r="E15" s="117">
        <v>0</v>
      </c>
      <c r="F15" s="117">
        <v>8</v>
      </c>
      <c r="G15" s="265">
        <v>7</v>
      </c>
      <c r="H15" s="117">
        <v>0</v>
      </c>
      <c r="I15" s="117">
        <v>0</v>
      </c>
      <c r="J15" s="144">
        <v>0</v>
      </c>
      <c r="K15" s="117">
        <v>0</v>
      </c>
      <c r="L15" s="117">
        <v>0</v>
      </c>
      <c r="M15" s="144">
        <v>0</v>
      </c>
      <c r="N15" s="117">
        <v>37</v>
      </c>
      <c r="O15" s="117">
        <v>1</v>
      </c>
      <c r="P15" s="144">
        <v>9</v>
      </c>
      <c r="Q15" s="117">
        <v>0</v>
      </c>
      <c r="R15" s="117">
        <v>38</v>
      </c>
      <c r="S15" s="144">
        <v>5</v>
      </c>
      <c r="X15" s="117">
        <f t="shared" si="0"/>
        <v>45</v>
      </c>
      <c r="Y15" s="117">
        <f t="shared" si="1"/>
        <v>1</v>
      </c>
      <c r="Z15" s="117">
        <f t="shared" si="2"/>
        <v>0</v>
      </c>
      <c r="AA15" s="117">
        <f t="shared" si="3"/>
        <v>46</v>
      </c>
    </row>
    <row r="16" spans="1:27" ht="21" customHeight="1" thickBot="1">
      <c r="A16" s="7" t="s">
        <v>12</v>
      </c>
      <c r="B16" s="109">
        <v>14</v>
      </c>
      <c r="C16" s="109">
        <v>0</v>
      </c>
      <c r="D16" s="147">
        <v>0</v>
      </c>
      <c r="E16" s="109">
        <v>0</v>
      </c>
      <c r="F16" s="109">
        <v>14</v>
      </c>
      <c r="G16" s="266">
        <v>7</v>
      </c>
      <c r="H16" s="109">
        <v>5</v>
      </c>
      <c r="I16" s="109">
        <v>0</v>
      </c>
      <c r="J16" s="147">
        <v>0</v>
      </c>
      <c r="K16" s="109">
        <v>0</v>
      </c>
      <c r="L16" s="109">
        <v>5</v>
      </c>
      <c r="M16" s="147">
        <v>7</v>
      </c>
      <c r="N16" s="109">
        <v>111</v>
      </c>
      <c r="O16" s="109">
        <v>1</v>
      </c>
      <c r="P16" s="147">
        <v>5</v>
      </c>
      <c r="Q16" s="109">
        <v>2</v>
      </c>
      <c r="R16" s="109">
        <v>114</v>
      </c>
      <c r="S16" s="147">
        <v>5</v>
      </c>
      <c r="X16" s="109">
        <f t="shared" si="0"/>
        <v>130</v>
      </c>
      <c r="Y16" s="109">
        <f t="shared" si="1"/>
        <v>1</v>
      </c>
      <c r="Z16" s="109">
        <f t="shared" si="2"/>
        <v>2</v>
      </c>
      <c r="AA16" s="109">
        <f t="shared" si="3"/>
        <v>133</v>
      </c>
    </row>
    <row r="17" spans="1:27" ht="21" customHeight="1" thickTop="1" thickBot="1">
      <c r="A17" s="224" t="s">
        <v>13</v>
      </c>
      <c r="B17" s="235">
        <v>139</v>
      </c>
      <c r="C17" s="235">
        <v>0</v>
      </c>
      <c r="D17" s="262">
        <v>0</v>
      </c>
      <c r="E17" s="235">
        <v>3</v>
      </c>
      <c r="F17" s="235">
        <v>142</v>
      </c>
      <c r="G17" s="262">
        <f>84/12</f>
        <v>7</v>
      </c>
      <c r="H17" s="236">
        <v>59</v>
      </c>
      <c r="I17" s="235">
        <v>2</v>
      </c>
      <c r="J17" s="262">
        <f>20/2</f>
        <v>10</v>
      </c>
      <c r="K17" s="236">
        <v>0</v>
      </c>
      <c r="L17" s="236">
        <v>61</v>
      </c>
      <c r="M17" s="262">
        <f>63/9</f>
        <v>7</v>
      </c>
      <c r="N17" s="235">
        <v>794</v>
      </c>
      <c r="O17" s="235">
        <v>8</v>
      </c>
      <c r="P17" s="262">
        <f>62/8</f>
        <v>7.75</v>
      </c>
      <c r="Q17" s="235">
        <v>26</v>
      </c>
      <c r="R17" s="235">
        <v>828</v>
      </c>
      <c r="S17" s="262">
        <f>70/12</f>
        <v>5.833333333333333</v>
      </c>
      <c r="X17" s="243">
        <f t="shared" si="0"/>
        <v>992</v>
      </c>
      <c r="Y17" s="243">
        <f t="shared" si="1"/>
        <v>10</v>
      </c>
      <c r="Z17" s="243">
        <f t="shared" si="2"/>
        <v>29</v>
      </c>
      <c r="AA17" s="289">
        <f t="shared" si="3"/>
        <v>1031</v>
      </c>
    </row>
    <row r="18" spans="1:27" ht="21" customHeight="1" thickTop="1" thickBot="1">
      <c r="A18" s="225" t="s">
        <v>14</v>
      </c>
      <c r="B18" s="135"/>
      <c r="C18" s="135"/>
      <c r="D18" s="135"/>
      <c r="E18" s="135"/>
      <c r="F18" s="135"/>
      <c r="G18" s="158"/>
      <c r="H18" s="135"/>
      <c r="I18" s="135"/>
      <c r="J18" s="135"/>
      <c r="K18" s="135"/>
      <c r="L18" s="135"/>
      <c r="M18" s="135"/>
      <c r="N18" s="135"/>
      <c r="O18" s="135"/>
      <c r="P18" s="135"/>
      <c r="Q18" s="135"/>
      <c r="R18" s="135"/>
      <c r="S18" s="135"/>
      <c r="X18" s="135"/>
      <c r="Y18" s="135"/>
      <c r="Z18" s="135"/>
      <c r="AA18" s="135"/>
    </row>
    <row r="19" spans="1:27" ht="21" customHeight="1" thickTop="1">
      <c r="A19" s="9" t="s">
        <v>15</v>
      </c>
      <c r="B19" s="92">
        <v>14</v>
      </c>
      <c r="C19" s="92">
        <v>0</v>
      </c>
      <c r="D19" s="173">
        <v>0</v>
      </c>
      <c r="E19" s="92">
        <v>0</v>
      </c>
      <c r="F19" s="92">
        <v>14</v>
      </c>
      <c r="G19" s="173">
        <v>7</v>
      </c>
      <c r="H19" s="92">
        <v>5</v>
      </c>
      <c r="I19" s="92">
        <v>0</v>
      </c>
      <c r="J19" s="173">
        <v>0</v>
      </c>
      <c r="K19" s="92">
        <v>0</v>
      </c>
      <c r="L19" s="92">
        <v>5</v>
      </c>
      <c r="M19" s="119">
        <v>6.8</v>
      </c>
      <c r="N19" s="92">
        <v>91</v>
      </c>
      <c r="O19" s="92">
        <v>0</v>
      </c>
      <c r="P19" s="174">
        <v>0</v>
      </c>
      <c r="Q19" s="93">
        <v>1</v>
      </c>
      <c r="R19" s="93">
        <v>92</v>
      </c>
      <c r="S19" s="174">
        <v>6</v>
      </c>
      <c r="X19" s="117">
        <f t="shared" si="0"/>
        <v>110</v>
      </c>
      <c r="Y19" s="117">
        <f t="shared" si="1"/>
        <v>0</v>
      </c>
      <c r="Z19" s="117">
        <f t="shared" si="2"/>
        <v>1</v>
      </c>
      <c r="AA19" s="117">
        <f t="shared" si="3"/>
        <v>111</v>
      </c>
    </row>
    <row r="20" spans="1:27" ht="21" customHeight="1">
      <c r="A20" s="4" t="s">
        <v>16</v>
      </c>
      <c r="B20" s="90">
        <v>35</v>
      </c>
      <c r="C20" s="90">
        <v>0</v>
      </c>
      <c r="D20" s="263">
        <v>0</v>
      </c>
      <c r="E20" s="90">
        <v>2</v>
      </c>
      <c r="F20" s="90">
        <v>37</v>
      </c>
      <c r="G20" s="173">
        <v>7</v>
      </c>
      <c r="H20" s="90">
        <v>13</v>
      </c>
      <c r="I20" s="90">
        <v>1</v>
      </c>
      <c r="J20" s="263">
        <v>8</v>
      </c>
      <c r="K20" s="90">
        <v>0</v>
      </c>
      <c r="L20" s="90">
        <v>14</v>
      </c>
      <c r="M20" s="120">
        <v>6.4285714285714288</v>
      </c>
      <c r="N20" s="90">
        <v>140</v>
      </c>
      <c r="O20" s="90">
        <v>2</v>
      </c>
      <c r="P20" s="263">
        <v>10</v>
      </c>
      <c r="Q20" s="90">
        <v>3</v>
      </c>
      <c r="R20" s="90">
        <v>145</v>
      </c>
      <c r="S20" s="263">
        <v>6</v>
      </c>
      <c r="X20" s="117">
        <f t="shared" si="0"/>
        <v>188</v>
      </c>
      <c r="Y20" s="117">
        <f t="shared" si="1"/>
        <v>3</v>
      </c>
      <c r="Z20" s="117">
        <f t="shared" si="2"/>
        <v>5</v>
      </c>
      <c r="AA20" s="117">
        <f t="shared" si="3"/>
        <v>196</v>
      </c>
    </row>
    <row r="21" spans="1:27" ht="21" customHeight="1" thickBot="1">
      <c r="A21" s="16" t="s">
        <v>17</v>
      </c>
      <c r="B21" s="93">
        <v>19</v>
      </c>
      <c r="C21" s="94">
        <v>0</v>
      </c>
      <c r="D21" s="264">
        <v>0</v>
      </c>
      <c r="E21" s="94">
        <v>0</v>
      </c>
      <c r="F21" s="94">
        <v>19</v>
      </c>
      <c r="G21" s="174">
        <v>7</v>
      </c>
      <c r="H21" s="94">
        <v>11</v>
      </c>
      <c r="I21" s="94">
        <v>2</v>
      </c>
      <c r="J21" s="264">
        <v>9</v>
      </c>
      <c r="K21" s="94">
        <v>2</v>
      </c>
      <c r="L21" s="94">
        <v>15</v>
      </c>
      <c r="M21" s="121">
        <v>6.6923076923076934</v>
      </c>
      <c r="N21" s="94">
        <v>107</v>
      </c>
      <c r="O21" s="94">
        <v>0</v>
      </c>
      <c r="P21" s="264">
        <v>0</v>
      </c>
      <c r="Q21" s="94">
        <v>1</v>
      </c>
      <c r="R21" s="94">
        <v>108</v>
      </c>
      <c r="S21" s="174">
        <v>6</v>
      </c>
      <c r="X21" s="109">
        <f t="shared" si="0"/>
        <v>137</v>
      </c>
      <c r="Y21" s="109">
        <f t="shared" si="1"/>
        <v>2</v>
      </c>
      <c r="Z21" s="109">
        <f t="shared" si="2"/>
        <v>3</v>
      </c>
      <c r="AA21" s="109">
        <f t="shared" si="3"/>
        <v>142</v>
      </c>
    </row>
    <row r="22" spans="1:27" ht="21" customHeight="1" thickTop="1" thickBot="1">
      <c r="A22" s="224" t="s">
        <v>13</v>
      </c>
      <c r="B22" s="237">
        <v>68</v>
      </c>
      <c r="C22" s="237">
        <v>0</v>
      </c>
      <c r="D22" s="262">
        <v>0</v>
      </c>
      <c r="E22" s="237">
        <v>2</v>
      </c>
      <c r="F22" s="237">
        <v>70</v>
      </c>
      <c r="G22" s="262">
        <f>21/3</f>
        <v>7</v>
      </c>
      <c r="H22" s="237">
        <v>29</v>
      </c>
      <c r="I22" s="237">
        <v>3</v>
      </c>
      <c r="J22" s="262">
        <f>17/2</f>
        <v>8.5</v>
      </c>
      <c r="K22" s="237">
        <v>2</v>
      </c>
      <c r="L22" s="237">
        <v>34</v>
      </c>
      <c r="M22" s="262">
        <f>20/3</f>
        <v>6.666666666666667</v>
      </c>
      <c r="N22" s="237">
        <v>338</v>
      </c>
      <c r="O22" s="237">
        <v>2</v>
      </c>
      <c r="P22" s="262">
        <v>10</v>
      </c>
      <c r="Q22" s="237">
        <v>5</v>
      </c>
      <c r="R22" s="237">
        <v>345</v>
      </c>
      <c r="S22" s="262">
        <f>18/3</f>
        <v>6</v>
      </c>
      <c r="X22" s="243">
        <f t="shared" si="0"/>
        <v>435</v>
      </c>
      <c r="Y22" s="243">
        <f t="shared" si="1"/>
        <v>5</v>
      </c>
      <c r="Z22" s="243">
        <f t="shared" si="2"/>
        <v>9</v>
      </c>
      <c r="AA22" s="243">
        <f t="shared" si="3"/>
        <v>449</v>
      </c>
    </row>
    <row r="23" spans="1:27" ht="21.75" customHeight="1" thickTop="1" thickBot="1">
      <c r="A23" s="24" t="s">
        <v>18</v>
      </c>
      <c r="B23" s="122">
        <v>207</v>
      </c>
      <c r="C23" s="122">
        <v>0</v>
      </c>
      <c r="D23" s="155">
        <v>0</v>
      </c>
      <c r="E23" s="122">
        <v>5</v>
      </c>
      <c r="F23" s="122">
        <v>212</v>
      </c>
      <c r="G23" s="155">
        <v>7</v>
      </c>
      <c r="H23" s="122">
        <v>88</v>
      </c>
      <c r="I23" s="122">
        <v>5</v>
      </c>
      <c r="J23" s="155">
        <f>37/4</f>
        <v>9.25</v>
      </c>
      <c r="K23" s="122">
        <v>2</v>
      </c>
      <c r="L23" s="122">
        <v>95</v>
      </c>
      <c r="M23" s="155">
        <f>83/12</f>
        <v>6.916666666666667</v>
      </c>
      <c r="N23" s="279">
        <v>1132</v>
      </c>
      <c r="O23" s="122">
        <v>10</v>
      </c>
      <c r="P23" s="155">
        <f>72/9</f>
        <v>8</v>
      </c>
      <c r="Q23" s="122">
        <v>31</v>
      </c>
      <c r="R23" s="279">
        <v>1173</v>
      </c>
      <c r="S23" s="267">
        <f>88/15</f>
        <v>5.8666666666666663</v>
      </c>
      <c r="T23" s="31"/>
      <c r="U23" s="31"/>
      <c r="V23" s="31"/>
      <c r="W23" s="31"/>
      <c r="X23" s="136">
        <f t="shared" si="0"/>
        <v>1427</v>
      </c>
      <c r="Y23" s="136">
        <f t="shared" si="1"/>
        <v>15</v>
      </c>
      <c r="Z23" s="136">
        <f t="shared" si="2"/>
        <v>38</v>
      </c>
      <c r="AA23" s="279">
        <f t="shared" si="3"/>
        <v>1480</v>
      </c>
    </row>
    <row r="24" spans="1:27" ht="4.5" customHeight="1" thickTop="1">
      <c r="A24" s="10"/>
      <c r="B24" s="10"/>
      <c r="C24" s="10"/>
      <c r="D24" s="10"/>
      <c r="E24" s="10"/>
      <c r="F24" s="10"/>
      <c r="G24" s="10"/>
      <c r="H24" s="10"/>
      <c r="I24" s="10"/>
      <c r="J24" s="10"/>
      <c r="K24" s="11"/>
      <c r="L24" s="11"/>
      <c r="M24" s="11"/>
      <c r="N24" s="11"/>
      <c r="O24" s="11"/>
      <c r="P24" s="11"/>
      <c r="Q24" s="11"/>
      <c r="R24" s="11"/>
      <c r="S24" s="11"/>
    </row>
    <row r="25" spans="1:27" ht="36.75" customHeight="1">
      <c r="A25" s="358" t="s">
        <v>147</v>
      </c>
      <c r="B25" s="358"/>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row>
    <row r="26" spans="1:27" ht="1.5" hidden="1" customHeight="1">
      <c r="A26" s="10"/>
      <c r="B26" s="10"/>
      <c r="C26" s="10"/>
      <c r="D26" s="10"/>
      <c r="E26" s="10"/>
      <c r="F26" s="10"/>
      <c r="G26" s="10"/>
      <c r="H26" s="10"/>
      <c r="I26" s="10"/>
      <c r="J26" s="10"/>
      <c r="K26" s="11"/>
      <c r="L26" s="11"/>
      <c r="M26" s="11"/>
      <c r="N26" s="11"/>
      <c r="O26" s="11"/>
      <c r="P26" s="11"/>
      <c r="Q26" s="11"/>
      <c r="R26" s="11"/>
      <c r="S26" s="11"/>
    </row>
    <row r="27" spans="1:27" ht="36.75" customHeight="1" thickBot="1">
      <c r="A27" s="11"/>
      <c r="B27" s="11"/>
      <c r="C27" s="11"/>
      <c r="D27" s="11"/>
      <c r="E27" s="11"/>
      <c r="F27" s="11"/>
      <c r="G27" s="11"/>
      <c r="H27" s="11"/>
      <c r="I27" s="11"/>
      <c r="J27" s="11"/>
      <c r="K27" s="11"/>
      <c r="L27" s="11"/>
      <c r="M27" s="11"/>
      <c r="N27" s="11"/>
      <c r="O27" s="11"/>
      <c r="P27" s="11"/>
      <c r="Q27" s="11"/>
      <c r="R27" s="11"/>
      <c r="S27" s="11"/>
      <c r="T27" s="12"/>
      <c r="U27" s="12"/>
    </row>
    <row r="28" spans="1:27" ht="3.75" hidden="1" customHeight="1" thickBot="1">
      <c r="A28" s="11"/>
      <c r="B28" s="11"/>
      <c r="C28" s="11"/>
      <c r="D28" s="11"/>
      <c r="E28" s="11"/>
      <c r="F28" s="11"/>
      <c r="G28" s="11"/>
      <c r="H28" s="11"/>
      <c r="I28" s="11"/>
      <c r="J28" s="11"/>
      <c r="K28" s="11"/>
      <c r="L28" s="11"/>
      <c r="M28" s="11"/>
      <c r="N28" s="11"/>
      <c r="O28" s="11"/>
      <c r="P28" s="11"/>
      <c r="Q28" s="11"/>
      <c r="R28" s="11"/>
      <c r="S28" s="11"/>
    </row>
    <row r="29" spans="1:27" ht="21.75" customHeight="1">
      <c r="A29" s="337" t="s">
        <v>67</v>
      </c>
      <c r="B29" s="337"/>
      <c r="C29" s="337"/>
      <c r="D29" s="337"/>
      <c r="E29" s="337"/>
      <c r="F29" s="337"/>
      <c r="G29" s="337"/>
      <c r="H29" s="337"/>
      <c r="I29" s="337"/>
      <c r="J29" s="337"/>
      <c r="K29" s="337"/>
      <c r="L29" s="337"/>
      <c r="M29" s="337"/>
      <c r="N29" s="337"/>
      <c r="O29" s="19"/>
      <c r="P29" s="19"/>
      <c r="Q29" s="19"/>
      <c r="R29" s="333">
        <v>76</v>
      </c>
      <c r="S29" s="19"/>
      <c r="X29" s="19"/>
      <c r="Y29" s="19"/>
      <c r="Z29" s="19"/>
      <c r="AA29" s="19"/>
    </row>
  </sheetData>
  <mergeCells count="12">
    <mergeCell ref="X3:AA3"/>
    <mergeCell ref="A1:AA1"/>
    <mergeCell ref="A25:AA25"/>
    <mergeCell ref="A29:N29"/>
    <mergeCell ref="A2:S2"/>
    <mergeCell ref="A3:A4"/>
    <mergeCell ref="G3:G4"/>
    <mergeCell ref="M3:M4"/>
    <mergeCell ref="S3:S4"/>
    <mergeCell ref="B3:F3"/>
    <mergeCell ref="H3:L3"/>
    <mergeCell ref="N3:R3"/>
  </mergeCells>
  <printOptions horizontalCentered="1"/>
  <pageMargins left="0.70866141699999996" right="0.70866141732283505" top="0.59055118110236204" bottom="0.196850393700787" header="0.31496062992126" footer="0.31496062992126"/>
  <pageSetup paperSize="9" scale="90" orientation="landscape" r:id="rId1"/>
</worksheet>
</file>

<file path=xl/worksheets/sheet4.xml><?xml version="1.0" encoding="utf-8"?>
<worksheet xmlns="http://schemas.openxmlformats.org/spreadsheetml/2006/main" xmlns:r="http://schemas.openxmlformats.org/officeDocument/2006/relationships">
  <dimension ref="A1:Y29"/>
  <sheetViews>
    <sheetView rightToLeft="1" view="pageBreakPreview" zoomScaleSheetLayoutView="100" workbookViewId="0">
      <selection activeCell="I29" sqref="I29"/>
    </sheetView>
  </sheetViews>
  <sheetFormatPr defaultRowHeight="14.25"/>
  <cols>
    <col min="1" max="1" width="9" customWidth="1"/>
    <col min="2" max="2" width="6.875" customWidth="1"/>
    <col min="3" max="5" width="9.625" customWidth="1"/>
    <col min="6" max="6" width="0.625" customWidth="1"/>
    <col min="7" max="7" width="9.625" customWidth="1"/>
    <col min="8" max="8" width="9.875" customWidth="1"/>
    <col min="9" max="9" width="9.625" customWidth="1"/>
    <col min="10" max="10" width="0.625" customWidth="1"/>
    <col min="11" max="11" width="8.625" customWidth="1"/>
    <col min="12" max="13" width="9.625" customWidth="1"/>
    <col min="14" max="14" width="11.125" hidden="1" customWidth="1"/>
    <col min="15" max="15" width="10.375" hidden="1" customWidth="1"/>
    <col min="16" max="17" width="9.125" hidden="1" customWidth="1"/>
    <col min="18" max="18" width="10.75" hidden="1" customWidth="1"/>
    <col min="19" max="19" width="11.875" hidden="1" customWidth="1"/>
    <col min="20" max="20" width="12" hidden="1" customWidth="1"/>
    <col min="21" max="21" width="10.125" hidden="1" customWidth="1"/>
    <col min="22" max="22" width="0.625" customWidth="1"/>
    <col min="23" max="23" width="10.125" customWidth="1"/>
    <col min="24" max="24" width="9.625" customWidth="1"/>
    <col min="25" max="25" width="10.125" customWidth="1"/>
  </cols>
  <sheetData>
    <row r="1" spans="1:25" ht="21" customHeight="1">
      <c r="A1" s="348" t="s">
        <v>135</v>
      </c>
      <c r="B1" s="348"/>
      <c r="C1" s="348"/>
      <c r="D1" s="348"/>
      <c r="E1" s="348"/>
      <c r="F1" s="348"/>
      <c r="G1" s="348"/>
      <c r="H1" s="348"/>
      <c r="I1" s="348"/>
      <c r="J1" s="348"/>
      <c r="K1" s="348"/>
      <c r="L1" s="348"/>
      <c r="M1" s="348"/>
      <c r="N1" s="348"/>
      <c r="O1" s="348"/>
      <c r="P1" s="348"/>
      <c r="Q1" s="348"/>
      <c r="R1" s="348"/>
      <c r="S1" s="348"/>
      <c r="T1" s="348"/>
      <c r="U1" s="348"/>
      <c r="V1" s="348"/>
      <c r="W1" s="348"/>
      <c r="X1" s="348"/>
      <c r="Y1" s="348"/>
    </row>
    <row r="2" spans="1:25" ht="21.75" customHeight="1" thickBot="1">
      <c r="A2" s="340" t="s">
        <v>53</v>
      </c>
      <c r="B2" s="340"/>
      <c r="C2" s="340"/>
      <c r="D2" s="340"/>
      <c r="E2" s="340"/>
      <c r="F2" s="340"/>
      <c r="G2" s="340"/>
      <c r="H2" s="340"/>
      <c r="I2" s="340"/>
      <c r="J2" s="340"/>
      <c r="K2" s="340"/>
      <c r="L2" s="340"/>
      <c r="M2" s="340"/>
      <c r="N2" s="85"/>
      <c r="O2" s="85"/>
      <c r="P2" s="85"/>
      <c r="Q2" s="2"/>
      <c r="R2" s="3"/>
    </row>
    <row r="3" spans="1:25" ht="24" customHeight="1" thickTop="1">
      <c r="A3" s="359" t="s">
        <v>0</v>
      </c>
      <c r="B3" s="359" t="s">
        <v>69</v>
      </c>
      <c r="C3" s="364" t="s">
        <v>121</v>
      </c>
      <c r="D3" s="364"/>
      <c r="E3" s="364"/>
      <c r="F3" s="30"/>
      <c r="G3" s="364" t="s">
        <v>120</v>
      </c>
      <c r="H3" s="364"/>
      <c r="I3" s="364"/>
      <c r="J3" s="29"/>
      <c r="K3" s="364" t="s">
        <v>73</v>
      </c>
      <c r="L3" s="364"/>
      <c r="M3" s="364"/>
      <c r="N3" s="85"/>
      <c r="O3" s="85"/>
      <c r="P3" s="85"/>
      <c r="Q3" s="2"/>
      <c r="R3" s="3"/>
      <c r="V3" s="32"/>
      <c r="W3" s="357" t="s">
        <v>30</v>
      </c>
      <c r="X3" s="357"/>
      <c r="Y3" s="357"/>
    </row>
    <row r="4" spans="1:25" ht="40.5" customHeight="1">
      <c r="A4" s="360"/>
      <c r="B4" s="360"/>
      <c r="C4" s="38" t="s">
        <v>74</v>
      </c>
      <c r="D4" s="38" t="s">
        <v>148</v>
      </c>
      <c r="E4" s="38" t="s">
        <v>75</v>
      </c>
      <c r="F4" s="28"/>
      <c r="G4" s="38" t="s">
        <v>74</v>
      </c>
      <c r="H4" s="38" t="s">
        <v>148</v>
      </c>
      <c r="I4" s="38" t="s">
        <v>75</v>
      </c>
      <c r="J4" s="28"/>
      <c r="K4" s="38" t="s">
        <v>74</v>
      </c>
      <c r="L4" s="38" t="s">
        <v>148</v>
      </c>
      <c r="M4" s="38" t="s">
        <v>75</v>
      </c>
      <c r="V4" s="28"/>
      <c r="W4" s="38" t="s">
        <v>74</v>
      </c>
      <c r="X4" s="38" t="s">
        <v>148</v>
      </c>
      <c r="Y4" s="38" t="s">
        <v>75</v>
      </c>
    </row>
    <row r="5" spans="1:25" ht="22.5" customHeight="1">
      <c r="A5" s="4" t="s">
        <v>1</v>
      </c>
      <c r="B5" s="117">
        <v>59</v>
      </c>
      <c r="C5" s="144">
        <v>0</v>
      </c>
      <c r="D5" s="144">
        <v>0</v>
      </c>
      <c r="E5" s="144">
        <v>100</v>
      </c>
      <c r="F5" s="145"/>
      <c r="G5" s="144">
        <v>50</v>
      </c>
      <c r="H5" s="144">
        <v>0</v>
      </c>
      <c r="I5" s="144">
        <v>50</v>
      </c>
      <c r="J5" s="145"/>
      <c r="K5" s="144">
        <v>1.9607843137254901</v>
      </c>
      <c r="L5" s="144">
        <v>11.76470588235294</v>
      </c>
      <c r="M5" s="144">
        <v>86.274509803921575</v>
      </c>
      <c r="V5" s="145"/>
      <c r="W5" s="144">
        <v>3.3898305084745761</v>
      </c>
      <c r="X5" s="144">
        <v>10.16949152542373</v>
      </c>
      <c r="Y5" s="144">
        <v>86.440677966101703</v>
      </c>
    </row>
    <row r="6" spans="1:25" ht="21" customHeight="1">
      <c r="A6" s="4" t="s">
        <v>2</v>
      </c>
      <c r="B6" s="117">
        <v>66</v>
      </c>
      <c r="C6" s="144">
        <v>0</v>
      </c>
      <c r="D6" s="144">
        <v>14.285714285714285</v>
      </c>
      <c r="E6" s="144">
        <v>85.714285714285708</v>
      </c>
      <c r="F6" s="145"/>
      <c r="G6" s="144">
        <v>0</v>
      </c>
      <c r="H6" s="144">
        <v>75</v>
      </c>
      <c r="I6" s="144">
        <v>25</v>
      </c>
      <c r="J6" s="145"/>
      <c r="K6" s="144">
        <v>0</v>
      </c>
      <c r="L6" s="144">
        <v>0</v>
      </c>
      <c r="M6" s="144">
        <v>100</v>
      </c>
      <c r="V6" s="145"/>
      <c r="W6" s="144">
        <v>0</v>
      </c>
      <c r="X6" s="144">
        <v>6.0606060606060606</v>
      </c>
      <c r="Y6" s="144">
        <v>93.939393939393938</v>
      </c>
    </row>
    <row r="7" spans="1:25" ht="21" customHeight="1">
      <c r="A7" s="4" t="s">
        <v>3</v>
      </c>
      <c r="B7" s="117">
        <v>294</v>
      </c>
      <c r="C7" s="144">
        <v>8.1632653061224492</v>
      </c>
      <c r="D7" s="144">
        <v>81.632653061224488</v>
      </c>
      <c r="E7" s="144">
        <v>10.204081632653061</v>
      </c>
      <c r="F7" s="145"/>
      <c r="G7" s="144">
        <v>8.1081081081081088</v>
      </c>
      <c r="H7" s="144">
        <v>91.891891891891902</v>
      </c>
      <c r="I7" s="144">
        <v>0</v>
      </c>
      <c r="J7" s="145"/>
      <c r="K7" s="144">
        <v>4.3269230769230766</v>
      </c>
      <c r="L7" s="144">
        <v>15.865384615384615</v>
      </c>
      <c r="M7" s="144">
        <v>79.807692307692307</v>
      </c>
      <c r="V7" s="145"/>
      <c r="W7" s="144">
        <v>5.4421768707482991</v>
      </c>
      <c r="X7" s="144">
        <v>36.394557823129254</v>
      </c>
      <c r="Y7" s="144">
        <v>58.163265306122447</v>
      </c>
    </row>
    <row r="8" spans="1:25" ht="21" customHeight="1">
      <c r="A8" s="4" t="s">
        <v>4</v>
      </c>
      <c r="B8" s="117">
        <v>71</v>
      </c>
      <c r="C8" s="144">
        <v>20</v>
      </c>
      <c r="D8" s="144">
        <v>0</v>
      </c>
      <c r="E8" s="144">
        <v>80</v>
      </c>
      <c r="F8" s="145"/>
      <c r="G8" s="144">
        <v>66.666666666666657</v>
      </c>
      <c r="H8" s="144">
        <v>0</v>
      </c>
      <c r="I8" s="144">
        <v>33.333333333333329</v>
      </c>
      <c r="J8" s="145"/>
      <c r="K8" s="144">
        <v>9.433962264150944</v>
      </c>
      <c r="L8" s="144">
        <v>1.8867924528301887</v>
      </c>
      <c r="M8" s="144">
        <v>88.679245283018872</v>
      </c>
      <c r="V8" s="145"/>
      <c r="W8" s="144">
        <v>14.084507042253522</v>
      </c>
      <c r="X8" s="144">
        <v>1.4084507042253522</v>
      </c>
      <c r="Y8" s="144">
        <v>84.507042253521121</v>
      </c>
    </row>
    <row r="9" spans="1:25" ht="21" customHeight="1">
      <c r="A9" s="4" t="s">
        <v>5</v>
      </c>
      <c r="B9" s="117">
        <v>45</v>
      </c>
      <c r="C9" s="144">
        <v>0</v>
      </c>
      <c r="D9" s="144">
        <v>83.333333333333343</v>
      </c>
      <c r="E9" s="144">
        <v>16.666666666666664</v>
      </c>
      <c r="F9" s="145"/>
      <c r="G9" s="144">
        <v>0</v>
      </c>
      <c r="H9" s="144">
        <v>0</v>
      </c>
      <c r="I9" s="144">
        <v>100</v>
      </c>
      <c r="J9" s="145"/>
      <c r="K9" s="144">
        <v>21.621621621621621</v>
      </c>
      <c r="L9" s="144">
        <v>0</v>
      </c>
      <c r="M9" s="144">
        <v>78.378378378378372</v>
      </c>
      <c r="V9" s="145"/>
      <c r="W9" s="144">
        <v>17.777777777777779</v>
      </c>
      <c r="X9" s="144">
        <v>11.111111111111111</v>
      </c>
      <c r="Y9" s="144">
        <v>71.111111111111114</v>
      </c>
    </row>
    <row r="10" spans="1:25" ht="21" customHeight="1">
      <c r="A10" s="4" t="s">
        <v>6</v>
      </c>
      <c r="B10" s="117">
        <v>51</v>
      </c>
      <c r="C10" s="144">
        <v>62.5</v>
      </c>
      <c r="D10" s="144">
        <v>25</v>
      </c>
      <c r="E10" s="144">
        <v>12.5</v>
      </c>
      <c r="F10" s="145"/>
      <c r="G10" s="144">
        <v>0</v>
      </c>
      <c r="H10" s="144">
        <v>0</v>
      </c>
      <c r="I10" s="144">
        <v>0</v>
      </c>
      <c r="J10" s="145"/>
      <c r="K10" s="144">
        <v>9.3023255813953494</v>
      </c>
      <c r="L10" s="144">
        <v>0</v>
      </c>
      <c r="M10" s="144">
        <v>90.697674418604649</v>
      </c>
      <c r="V10" s="145"/>
      <c r="W10" s="144">
        <v>17.647058823529413</v>
      </c>
      <c r="X10" s="144">
        <v>3.9215686274509802</v>
      </c>
      <c r="Y10" s="144">
        <v>78.431372549019613</v>
      </c>
    </row>
    <row r="11" spans="1:25" ht="21" customHeight="1">
      <c r="A11" s="4" t="s">
        <v>7</v>
      </c>
      <c r="B11" s="117">
        <v>57</v>
      </c>
      <c r="C11" s="144">
        <v>0</v>
      </c>
      <c r="D11" s="144">
        <v>0</v>
      </c>
      <c r="E11" s="144">
        <v>100</v>
      </c>
      <c r="F11" s="145"/>
      <c r="G11" s="144">
        <v>66.666666666666657</v>
      </c>
      <c r="H11" s="144">
        <v>0</v>
      </c>
      <c r="I11" s="144">
        <v>33.333333333333329</v>
      </c>
      <c r="J11" s="145"/>
      <c r="K11" s="144">
        <v>0</v>
      </c>
      <c r="L11" s="144">
        <v>0</v>
      </c>
      <c r="M11" s="144">
        <v>100</v>
      </c>
      <c r="V11" s="145"/>
      <c r="W11" s="144">
        <v>3.5087719298245612</v>
      </c>
      <c r="X11" s="144">
        <v>0</v>
      </c>
      <c r="Y11" s="144">
        <v>96.491228070175438</v>
      </c>
    </row>
    <row r="12" spans="1:25" ht="21" customHeight="1">
      <c r="A12" s="4" t="s">
        <v>8</v>
      </c>
      <c r="B12" s="117">
        <v>56</v>
      </c>
      <c r="C12" s="144">
        <v>0</v>
      </c>
      <c r="D12" s="144">
        <v>0</v>
      </c>
      <c r="E12" s="144">
        <v>100</v>
      </c>
      <c r="F12" s="145"/>
      <c r="G12" s="144">
        <v>0</v>
      </c>
      <c r="H12" s="144">
        <v>0</v>
      </c>
      <c r="I12" s="144">
        <v>100</v>
      </c>
      <c r="J12" s="145"/>
      <c r="K12" s="146">
        <v>0</v>
      </c>
      <c r="L12" s="146">
        <v>0</v>
      </c>
      <c r="M12" s="144">
        <v>100</v>
      </c>
      <c r="V12" s="145"/>
      <c r="W12" s="146">
        <v>0</v>
      </c>
      <c r="X12" s="146">
        <v>0</v>
      </c>
      <c r="Y12" s="144">
        <v>100</v>
      </c>
    </row>
    <row r="13" spans="1:25" ht="21" customHeight="1">
      <c r="A13" s="4" t="s">
        <v>9</v>
      </c>
      <c r="B13" s="117">
        <v>38</v>
      </c>
      <c r="C13" s="144">
        <v>0</v>
      </c>
      <c r="D13" s="144">
        <v>0</v>
      </c>
      <c r="E13" s="144">
        <v>100</v>
      </c>
      <c r="F13" s="145"/>
      <c r="G13" s="144">
        <v>0</v>
      </c>
      <c r="H13" s="144">
        <v>0</v>
      </c>
      <c r="I13" s="144">
        <v>0</v>
      </c>
      <c r="J13" s="145"/>
      <c r="K13" s="144">
        <v>0</v>
      </c>
      <c r="L13" s="144">
        <v>0</v>
      </c>
      <c r="M13" s="144">
        <v>100</v>
      </c>
      <c r="V13" s="145"/>
      <c r="W13" s="144">
        <v>0</v>
      </c>
      <c r="X13" s="144">
        <v>0</v>
      </c>
      <c r="Y13" s="144">
        <v>100</v>
      </c>
    </row>
    <row r="14" spans="1:25" ht="21" customHeight="1">
      <c r="A14" s="4" t="s">
        <v>10</v>
      </c>
      <c r="B14" s="117">
        <v>88</v>
      </c>
      <c r="C14" s="144">
        <v>11.111111111111111</v>
      </c>
      <c r="D14" s="144">
        <v>0</v>
      </c>
      <c r="E14" s="144">
        <v>88.888888888888886</v>
      </c>
      <c r="F14" s="145"/>
      <c r="G14" s="144">
        <v>0</v>
      </c>
      <c r="H14" s="144">
        <v>0</v>
      </c>
      <c r="I14" s="144">
        <v>100</v>
      </c>
      <c r="J14" s="145"/>
      <c r="K14" s="144">
        <v>36.363636363636367</v>
      </c>
      <c r="L14" s="144">
        <v>0</v>
      </c>
      <c r="M14" s="144">
        <v>63.636363636363633</v>
      </c>
      <c r="V14" s="145"/>
      <c r="W14" s="144">
        <v>32.954545454545453</v>
      </c>
      <c r="X14" s="144">
        <v>0</v>
      </c>
      <c r="Y14" s="144">
        <v>67.045454545454547</v>
      </c>
    </row>
    <row r="15" spans="1:25" ht="21" customHeight="1">
      <c r="A15" s="4" t="s">
        <v>11</v>
      </c>
      <c r="B15" s="117">
        <v>46</v>
      </c>
      <c r="C15" s="144">
        <v>0</v>
      </c>
      <c r="D15" s="144">
        <v>0</v>
      </c>
      <c r="E15" s="144">
        <v>100</v>
      </c>
      <c r="F15" s="145"/>
      <c r="G15" s="144">
        <v>0</v>
      </c>
      <c r="H15" s="144">
        <v>0</v>
      </c>
      <c r="I15" s="144">
        <v>0</v>
      </c>
      <c r="J15" s="145"/>
      <c r="K15" s="144">
        <v>2.6315789473684208</v>
      </c>
      <c r="L15" s="144">
        <v>0</v>
      </c>
      <c r="M15" s="144">
        <v>97.368421052631575</v>
      </c>
      <c r="V15" s="145"/>
      <c r="W15" s="144">
        <v>2.1739130434782608</v>
      </c>
      <c r="X15" s="144">
        <v>0</v>
      </c>
      <c r="Y15" s="144">
        <v>97.826086956521735</v>
      </c>
    </row>
    <row r="16" spans="1:25" ht="21" customHeight="1" thickBot="1">
      <c r="A16" s="16" t="s">
        <v>12</v>
      </c>
      <c r="B16" s="109">
        <v>131</v>
      </c>
      <c r="C16" s="147">
        <v>71.428571428571431</v>
      </c>
      <c r="D16" s="147">
        <v>0</v>
      </c>
      <c r="E16" s="147">
        <v>28.571428571428569</v>
      </c>
      <c r="F16" s="182"/>
      <c r="G16" s="147">
        <v>100</v>
      </c>
      <c r="H16" s="147">
        <v>0</v>
      </c>
      <c r="I16" s="147">
        <v>0</v>
      </c>
      <c r="J16" s="182"/>
      <c r="K16" s="147">
        <v>0.89285714285714279</v>
      </c>
      <c r="L16" s="147">
        <v>0</v>
      </c>
      <c r="M16" s="147">
        <v>99.107142857142861</v>
      </c>
      <c r="V16" s="182"/>
      <c r="W16" s="147">
        <v>12.213740458015266</v>
      </c>
      <c r="X16" s="147">
        <v>0</v>
      </c>
      <c r="Y16" s="147">
        <v>87.786259541984734</v>
      </c>
    </row>
    <row r="17" spans="1:25" ht="21" customHeight="1" thickTop="1" thickBot="1">
      <c r="A17" s="224" t="s">
        <v>13</v>
      </c>
      <c r="B17" s="294">
        <v>1002</v>
      </c>
      <c r="C17" s="240">
        <v>14.433578987150417</v>
      </c>
      <c r="D17" s="240">
        <v>17.020975056689341</v>
      </c>
      <c r="E17" s="240">
        <v>68.54544595616025</v>
      </c>
      <c r="F17" s="240">
        <v>0</v>
      </c>
      <c r="G17" s="240">
        <v>24.286786786786788</v>
      </c>
      <c r="H17" s="240">
        <v>13.907657657657658</v>
      </c>
      <c r="I17" s="240">
        <v>36.80555555555555</v>
      </c>
      <c r="J17" s="240">
        <v>0</v>
      </c>
      <c r="K17" s="240">
        <v>7.2111407759732016</v>
      </c>
      <c r="L17" s="240">
        <v>2.4597402458806452</v>
      </c>
      <c r="M17" s="240">
        <v>90.329118978146141</v>
      </c>
      <c r="V17" s="240"/>
      <c r="W17" s="240">
        <v>9.2814371257485018</v>
      </c>
      <c r="X17" s="240">
        <v>12.4750499001996</v>
      </c>
      <c r="Y17" s="240">
        <v>78.243512974051896</v>
      </c>
    </row>
    <row r="18" spans="1:25" ht="21" customHeight="1" thickTop="1" thickBot="1">
      <c r="A18" s="225" t="s">
        <v>14</v>
      </c>
      <c r="B18" s="292"/>
      <c r="C18" s="152"/>
      <c r="D18" s="152"/>
      <c r="E18" s="152"/>
      <c r="F18" s="158"/>
      <c r="G18" s="152"/>
      <c r="H18" s="152"/>
      <c r="I18" s="152"/>
      <c r="J18" s="158"/>
      <c r="K18" s="152"/>
      <c r="L18" s="152"/>
      <c r="M18" s="152"/>
      <c r="V18" s="158"/>
      <c r="W18" s="152"/>
      <c r="X18" s="152"/>
      <c r="Y18" s="152"/>
    </row>
    <row r="19" spans="1:25" ht="21" customHeight="1" thickTop="1">
      <c r="A19" s="76" t="s">
        <v>15</v>
      </c>
      <c r="B19" s="295">
        <v>110</v>
      </c>
      <c r="C19" s="148">
        <v>28.571428571428569</v>
      </c>
      <c r="D19" s="148">
        <v>14.285714285714285</v>
      </c>
      <c r="E19" s="148">
        <v>57.142857142857139</v>
      </c>
      <c r="F19" s="149"/>
      <c r="G19" s="148">
        <v>100</v>
      </c>
      <c r="H19" s="148">
        <v>0</v>
      </c>
      <c r="I19" s="148">
        <v>0</v>
      </c>
      <c r="J19" s="149"/>
      <c r="K19" s="148">
        <v>34.065934065934066</v>
      </c>
      <c r="L19" s="148">
        <v>24.175824175824175</v>
      </c>
      <c r="M19" s="148">
        <v>41.758241758241759</v>
      </c>
      <c r="V19" s="149"/>
      <c r="W19" s="148">
        <v>36.363636363636367</v>
      </c>
      <c r="X19" s="148">
        <v>21.818181818181817</v>
      </c>
      <c r="Y19" s="148">
        <v>41.818181818181813</v>
      </c>
    </row>
    <row r="20" spans="1:25" ht="21" customHeight="1">
      <c r="A20" s="4" t="s">
        <v>16</v>
      </c>
      <c r="B20" s="286">
        <v>191</v>
      </c>
      <c r="C20" s="144">
        <v>11.428571428571429</v>
      </c>
      <c r="D20" s="144">
        <v>68.571428571428569</v>
      </c>
      <c r="E20" s="144">
        <v>20</v>
      </c>
      <c r="F20" s="145"/>
      <c r="G20" s="144">
        <v>28.571428571428569</v>
      </c>
      <c r="H20" s="144">
        <v>57.142857142857139</v>
      </c>
      <c r="I20" s="144">
        <v>14.285714285714285</v>
      </c>
      <c r="J20" s="145"/>
      <c r="K20" s="144">
        <v>7.042253521126761</v>
      </c>
      <c r="L20" s="144">
        <v>33.802816901408448</v>
      </c>
      <c r="M20" s="144">
        <v>59.154929577464785</v>
      </c>
      <c r="V20" s="145"/>
      <c r="W20" s="144">
        <v>9.4240837696335085</v>
      </c>
      <c r="X20" s="144">
        <v>41.8848167539267</v>
      </c>
      <c r="Y20" s="144">
        <v>48.691099476439788</v>
      </c>
    </row>
    <row r="21" spans="1:25" ht="21" customHeight="1" thickBot="1">
      <c r="A21" s="16" t="s">
        <v>17</v>
      </c>
      <c r="B21" s="296">
        <v>139</v>
      </c>
      <c r="C21" s="150">
        <v>5.2631578947368416</v>
      </c>
      <c r="D21" s="150">
        <v>94.73684210526315</v>
      </c>
      <c r="E21" s="153">
        <v>0</v>
      </c>
      <c r="F21" s="154"/>
      <c r="G21" s="153">
        <v>92.307692307692307</v>
      </c>
      <c r="H21" s="153">
        <v>7.6923076923076925</v>
      </c>
      <c r="I21" s="153">
        <v>0</v>
      </c>
      <c r="J21" s="154"/>
      <c r="K21" s="153">
        <v>1.8691588785046727</v>
      </c>
      <c r="L21" s="153">
        <v>85.981308411214954</v>
      </c>
      <c r="M21" s="153">
        <v>12.149532710280374</v>
      </c>
      <c r="N21" s="139"/>
      <c r="O21" s="139"/>
      <c r="P21" s="139"/>
      <c r="Q21" s="139"/>
      <c r="R21" s="139"/>
      <c r="S21" s="139"/>
      <c r="T21" s="139"/>
      <c r="U21" s="139"/>
      <c r="V21" s="154"/>
      <c r="W21" s="153">
        <v>10.791366906474821</v>
      </c>
      <c r="X21" s="153">
        <v>79.856115107913666</v>
      </c>
      <c r="Y21" s="153">
        <v>9.3525179856115113</v>
      </c>
    </row>
    <row r="22" spans="1:25" ht="21" customHeight="1" thickTop="1" thickBot="1">
      <c r="A22" s="224" t="s">
        <v>13</v>
      </c>
      <c r="B22" s="288">
        <v>440</v>
      </c>
      <c r="C22" s="240">
        <v>15.087719298245611</v>
      </c>
      <c r="D22" s="240">
        <v>59.197994987468668</v>
      </c>
      <c r="E22" s="240">
        <v>25.714285714285712</v>
      </c>
      <c r="F22" s="240">
        <v>0</v>
      </c>
      <c r="G22" s="240">
        <v>73.626373626373621</v>
      </c>
      <c r="H22" s="240">
        <v>21.61172161172161</v>
      </c>
      <c r="I22" s="240">
        <v>4.7619047619047619</v>
      </c>
      <c r="J22" s="240">
        <v>0</v>
      </c>
      <c r="K22" s="240">
        <v>14.325782155188501</v>
      </c>
      <c r="L22" s="240">
        <v>47.986649829482531</v>
      </c>
      <c r="M22" s="240">
        <v>37.687568015328971</v>
      </c>
      <c r="V22" s="240"/>
      <c r="W22" s="240">
        <v>16.590909090909093</v>
      </c>
      <c r="X22" s="240">
        <v>48.863636363636367</v>
      </c>
      <c r="Y22" s="240">
        <v>34.545454545454547</v>
      </c>
    </row>
    <row r="23" spans="1:25" ht="21" customHeight="1" thickTop="1" thickBot="1">
      <c r="A23" s="24" t="s">
        <v>18</v>
      </c>
      <c r="B23" s="293">
        <v>1442</v>
      </c>
      <c r="C23" s="152">
        <v>15.458937198067632</v>
      </c>
      <c r="D23" s="152">
        <v>44.444444444444443</v>
      </c>
      <c r="E23" s="152">
        <v>40.096618357487927</v>
      </c>
      <c r="F23" s="158"/>
      <c r="G23" s="152">
        <v>36.55913978494624</v>
      </c>
      <c r="H23" s="152">
        <v>49.462365591397848</v>
      </c>
      <c r="I23" s="152">
        <v>13.978494623655912</v>
      </c>
      <c r="J23" s="158"/>
      <c r="K23" s="152">
        <v>8.7565674255691768</v>
      </c>
      <c r="L23" s="152">
        <v>17.688266199649739</v>
      </c>
      <c r="M23" s="152">
        <v>73.555166374781095</v>
      </c>
      <c r="V23" s="158"/>
      <c r="W23" s="152">
        <v>11.511789181692095</v>
      </c>
      <c r="X23" s="152">
        <v>23.578363384188627</v>
      </c>
      <c r="Y23" s="152">
        <v>64.909847434119285</v>
      </c>
    </row>
    <row r="24" spans="1:25" ht="8.25" customHeight="1" thickTop="1">
      <c r="A24" s="10"/>
      <c r="B24" s="10"/>
      <c r="C24" s="10"/>
      <c r="D24" s="10"/>
      <c r="E24" s="10"/>
      <c r="F24" s="10"/>
      <c r="G24" s="10"/>
      <c r="H24" s="10"/>
      <c r="I24" s="10"/>
      <c r="J24" s="11"/>
      <c r="K24" s="11"/>
      <c r="L24" s="11"/>
      <c r="M24" s="11"/>
      <c r="W24" s="183"/>
      <c r="X24" s="183"/>
      <c r="Y24" s="183"/>
    </row>
    <row r="25" spans="1:25" ht="30.75" customHeight="1">
      <c r="A25" s="358" t="s">
        <v>147</v>
      </c>
      <c r="B25" s="358"/>
      <c r="C25" s="358"/>
      <c r="D25" s="358"/>
      <c r="E25" s="358"/>
      <c r="F25" s="358"/>
      <c r="G25" s="358"/>
      <c r="H25" s="358"/>
      <c r="I25" s="358"/>
      <c r="J25" s="358"/>
      <c r="K25" s="358"/>
      <c r="L25" s="358"/>
      <c r="M25" s="358"/>
      <c r="N25" s="358"/>
      <c r="O25" s="358"/>
      <c r="P25" s="358"/>
      <c r="Q25" s="358"/>
      <c r="R25" s="358"/>
      <c r="S25" s="358"/>
      <c r="T25" s="358"/>
      <c r="U25" s="358"/>
      <c r="V25" s="358"/>
      <c r="W25" s="358"/>
      <c r="X25" s="358"/>
      <c r="Y25" s="358"/>
    </row>
    <row r="26" spans="1:25" ht="18" customHeight="1">
      <c r="A26" s="10"/>
      <c r="B26" s="10"/>
      <c r="C26" s="10"/>
      <c r="D26" s="10"/>
      <c r="E26" s="10"/>
      <c r="F26" s="10"/>
      <c r="G26" s="10"/>
      <c r="H26" s="10"/>
      <c r="I26" s="10"/>
      <c r="J26" s="11"/>
      <c r="K26" s="11"/>
      <c r="L26" s="11"/>
      <c r="M26" s="11"/>
    </row>
    <row r="27" spans="1:25" ht="15" customHeight="1">
      <c r="A27" s="11"/>
      <c r="B27" s="11"/>
      <c r="C27" s="11"/>
      <c r="D27" s="11"/>
      <c r="E27" s="11"/>
      <c r="F27" s="11"/>
      <c r="G27" s="11"/>
      <c r="H27" s="334"/>
      <c r="I27" s="334"/>
      <c r="J27" s="11"/>
      <c r="K27" s="11"/>
      <c r="L27" s="11"/>
      <c r="M27" s="11"/>
      <c r="N27" s="12"/>
      <c r="O27" s="12"/>
      <c r="R27" s="13"/>
    </row>
    <row r="28" spans="1:25" ht="10.5" customHeight="1" thickBot="1">
      <c r="A28" s="11"/>
      <c r="B28" s="11"/>
      <c r="C28" s="11"/>
      <c r="D28" s="11"/>
      <c r="E28" s="11"/>
      <c r="F28" s="11"/>
      <c r="G28" s="11"/>
      <c r="H28" s="334"/>
      <c r="I28" s="334"/>
      <c r="J28" s="11"/>
      <c r="K28" s="11"/>
      <c r="L28" s="11"/>
      <c r="M28" s="11"/>
    </row>
    <row r="29" spans="1:25" ht="25.5" customHeight="1">
      <c r="A29" s="337" t="s">
        <v>67</v>
      </c>
      <c r="B29" s="337"/>
      <c r="C29" s="337"/>
      <c r="D29" s="337"/>
      <c r="E29" s="19"/>
      <c r="F29" s="19"/>
      <c r="G29" s="19"/>
      <c r="H29" s="333"/>
      <c r="I29" s="333">
        <v>86</v>
      </c>
      <c r="J29" s="19"/>
      <c r="K29" s="19"/>
      <c r="L29" s="19"/>
      <c r="M29" s="19"/>
      <c r="V29" s="19"/>
      <c r="W29" s="19"/>
      <c r="X29" s="19"/>
      <c r="Y29" s="19"/>
    </row>
  </sheetData>
  <mergeCells count="10">
    <mergeCell ref="A1:Y1"/>
    <mergeCell ref="W3:Y3"/>
    <mergeCell ref="A29:D29"/>
    <mergeCell ref="A2:M2"/>
    <mergeCell ref="A3:A4"/>
    <mergeCell ref="B3:B4"/>
    <mergeCell ref="C3:E3"/>
    <mergeCell ref="G3:I3"/>
    <mergeCell ref="K3:M3"/>
    <mergeCell ref="A25:Y25"/>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dimension ref="A1:T28"/>
  <sheetViews>
    <sheetView rightToLeft="1" view="pageBreakPreview" zoomScaleSheetLayoutView="100" workbookViewId="0">
      <selection activeCell="G28" sqref="G28"/>
    </sheetView>
  </sheetViews>
  <sheetFormatPr defaultRowHeight="14.25"/>
  <cols>
    <col min="1" max="1" width="13.75" customWidth="1"/>
    <col min="2" max="2" width="10.125" customWidth="1"/>
    <col min="3" max="3" width="11" customWidth="1"/>
    <col min="4" max="4" width="10.25" customWidth="1"/>
    <col min="5" max="5" width="0.625" customWidth="1"/>
    <col min="6" max="6" width="9.875" customWidth="1"/>
    <col min="7" max="7" width="10.875" customWidth="1"/>
    <col min="8" max="8" width="10.375" customWidth="1"/>
    <col min="9" max="9" width="0.375" customWidth="1"/>
    <col min="10" max="10" width="10" customWidth="1"/>
    <col min="11" max="11" width="10.125" customWidth="1"/>
    <col min="12" max="12" width="10.25" customWidth="1"/>
    <col min="13" max="13" width="11.125" hidden="1" customWidth="1"/>
    <col min="14" max="14" width="10.375" hidden="1" customWidth="1"/>
    <col min="15" max="16" width="9.125" hidden="1" customWidth="1"/>
    <col min="17" max="17" width="10.75" hidden="1" customWidth="1"/>
    <col min="18" max="18" width="1.75" customWidth="1"/>
    <col min="19" max="19" width="2.25" customWidth="1"/>
  </cols>
  <sheetData>
    <row r="1" spans="1:17" ht="24" customHeight="1">
      <c r="A1" s="348" t="s">
        <v>145</v>
      </c>
      <c r="B1" s="348"/>
      <c r="C1" s="348"/>
      <c r="D1" s="348"/>
      <c r="E1" s="348"/>
      <c r="F1" s="348"/>
      <c r="G1" s="348"/>
      <c r="H1" s="348"/>
      <c r="I1" s="348"/>
      <c r="J1" s="348"/>
      <c r="K1" s="348"/>
      <c r="L1" s="348"/>
      <c r="M1" s="59"/>
      <c r="N1" s="59"/>
      <c r="O1" s="59"/>
      <c r="P1" s="59"/>
      <c r="Q1" s="59"/>
    </row>
    <row r="2" spans="1:17" ht="23.25" customHeight="1" thickBot="1">
      <c r="A2" s="340" t="s">
        <v>54</v>
      </c>
      <c r="B2" s="340"/>
      <c r="C2" s="340"/>
      <c r="D2" s="340"/>
      <c r="E2" s="340"/>
      <c r="F2" s="340"/>
      <c r="G2" s="340"/>
      <c r="H2" s="340"/>
      <c r="I2" s="340"/>
      <c r="J2" s="340"/>
      <c r="K2" s="340"/>
      <c r="L2" s="340"/>
      <c r="M2" s="15"/>
      <c r="N2" s="15"/>
      <c r="O2" s="15"/>
      <c r="P2" s="2"/>
      <c r="Q2" s="3"/>
    </row>
    <row r="3" spans="1:17" ht="23.25" customHeight="1" thickTop="1">
      <c r="A3" s="359" t="s">
        <v>0</v>
      </c>
      <c r="B3" s="364" t="s">
        <v>76</v>
      </c>
      <c r="C3" s="364"/>
      <c r="D3" s="364"/>
      <c r="E3" s="359"/>
      <c r="F3" s="364" t="s">
        <v>77</v>
      </c>
      <c r="G3" s="364"/>
      <c r="H3" s="364"/>
      <c r="I3" s="359"/>
      <c r="J3" s="364" t="s">
        <v>78</v>
      </c>
      <c r="K3" s="364"/>
      <c r="L3" s="364"/>
      <c r="M3" s="15"/>
      <c r="N3" s="15"/>
      <c r="O3" s="15"/>
      <c r="P3" s="2"/>
      <c r="Q3" s="3"/>
    </row>
    <row r="4" spans="1:17" ht="39.75" customHeight="1">
      <c r="A4" s="360"/>
      <c r="B4" s="44" t="s">
        <v>38</v>
      </c>
      <c r="C4" s="44" t="s">
        <v>61</v>
      </c>
      <c r="D4" s="44" t="s">
        <v>62</v>
      </c>
      <c r="E4" s="360"/>
      <c r="F4" s="44" t="s">
        <v>38</v>
      </c>
      <c r="G4" s="44" t="s">
        <v>61</v>
      </c>
      <c r="H4" s="44" t="s">
        <v>62</v>
      </c>
      <c r="I4" s="360"/>
      <c r="J4" s="44" t="s">
        <v>38</v>
      </c>
      <c r="K4" s="44" t="s">
        <v>61</v>
      </c>
      <c r="L4" s="44" t="s">
        <v>62</v>
      </c>
    </row>
    <row r="5" spans="1:17" ht="21" customHeight="1">
      <c r="A5" s="4" t="s">
        <v>1</v>
      </c>
      <c r="B5" s="117">
        <v>6</v>
      </c>
      <c r="C5" s="117">
        <v>6</v>
      </c>
      <c r="D5" s="117">
        <v>0</v>
      </c>
      <c r="E5" s="131"/>
      <c r="F5" s="117">
        <v>2</v>
      </c>
      <c r="G5" s="117">
        <v>2</v>
      </c>
      <c r="H5" s="117">
        <v>0</v>
      </c>
      <c r="I5" s="131"/>
      <c r="J5" s="117">
        <v>51</v>
      </c>
      <c r="K5" s="117">
        <v>49</v>
      </c>
      <c r="L5" s="117">
        <v>0</v>
      </c>
    </row>
    <row r="6" spans="1:17" ht="21" customHeight="1">
      <c r="A6" s="4" t="s">
        <v>2</v>
      </c>
      <c r="B6" s="117">
        <v>7</v>
      </c>
      <c r="C6" s="117">
        <v>7</v>
      </c>
      <c r="D6" s="117">
        <v>0</v>
      </c>
      <c r="E6" s="131"/>
      <c r="F6" s="117">
        <v>4</v>
      </c>
      <c r="G6" s="117">
        <v>4</v>
      </c>
      <c r="H6" s="117">
        <v>0</v>
      </c>
      <c r="I6" s="131"/>
      <c r="J6" s="117">
        <v>55</v>
      </c>
      <c r="K6" s="117">
        <v>53</v>
      </c>
      <c r="L6" s="117">
        <v>1</v>
      </c>
    </row>
    <row r="7" spans="1:17" ht="21" customHeight="1">
      <c r="A7" s="4" t="s">
        <v>3</v>
      </c>
      <c r="B7" s="117">
        <v>49</v>
      </c>
      <c r="C7" s="117">
        <v>49</v>
      </c>
      <c r="D7" s="117">
        <v>0</v>
      </c>
      <c r="E7" s="131"/>
      <c r="F7" s="117">
        <v>37</v>
      </c>
      <c r="G7" s="117">
        <v>37</v>
      </c>
      <c r="H7" s="117">
        <v>0</v>
      </c>
      <c r="I7" s="131"/>
      <c r="J7" s="117">
        <v>206</v>
      </c>
      <c r="K7" s="117">
        <v>201</v>
      </c>
      <c r="L7" s="117">
        <v>26</v>
      </c>
    </row>
    <row r="8" spans="1:17" ht="21" customHeight="1">
      <c r="A8" s="4" t="s">
        <v>4</v>
      </c>
      <c r="B8" s="117">
        <v>15</v>
      </c>
      <c r="C8" s="117">
        <v>15</v>
      </c>
      <c r="D8" s="117">
        <v>0</v>
      </c>
      <c r="E8" s="131"/>
      <c r="F8" s="117">
        <v>3</v>
      </c>
      <c r="G8" s="117">
        <v>3</v>
      </c>
      <c r="H8" s="117">
        <v>0</v>
      </c>
      <c r="I8" s="131"/>
      <c r="J8" s="117">
        <v>53</v>
      </c>
      <c r="K8" s="117">
        <v>53</v>
      </c>
      <c r="L8" s="117">
        <v>0</v>
      </c>
    </row>
    <row r="9" spans="1:17" ht="21" customHeight="1">
      <c r="A9" s="4" t="s">
        <v>5</v>
      </c>
      <c r="B9" s="117">
        <v>6</v>
      </c>
      <c r="C9" s="117">
        <v>5</v>
      </c>
      <c r="D9" s="117">
        <v>1</v>
      </c>
      <c r="E9" s="131"/>
      <c r="F9" s="117">
        <v>2</v>
      </c>
      <c r="G9" s="117">
        <v>2</v>
      </c>
      <c r="H9" s="117">
        <v>0</v>
      </c>
      <c r="I9" s="131"/>
      <c r="J9" s="117">
        <v>37</v>
      </c>
      <c r="K9" s="117">
        <v>37</v>
      </c>
      <c r="L9" s="117">
        <v>0</v>
      </c>
    </row>
    <row r="10" spans="1:17" ht="21" customHeight="1">
      <c r="A10" s="4" t="s">
        <v>6</v>
      </c>
      <c r="B10" s="117">
        <v>8</v>
      </c>
      <c r="C10" s="117">
        <v>8</v>
      </c>
      <c r="D10" s="117">
        <v>0</v>
      </c>
      <c r="E10" s="131"/>
      <c r="F10" s="117">
        <v>0</v>
      </c>
      <c r="G10" s="117">
        <v>0</v>
      </c>
      <c r="H10" s="117">
        <v>0</v>
      </c>
      <c r="I10" s="131"/>
      <c r="J10" s="117">
        <v>43</v>
      </c>
      <c r="K10" s="117">
        <v>39</v>
      </c>
      <c r="L10" s="117">
        <v>1</v>
      </c>
    </row>
    <row r="11" spans="1:17" ht="21" customHeight="1">
      <c r="A11" s="4" t="s">
        <v>7</v>
      </c>
      <c r="B11" s="117">
        <v>7</v>
      </c>
      <c r="C11" s="117">
        <v>7</v>
      </c>
      <c r="D11" s="117">
        <v>0</v>
      </c>
      <c r="E11" s="131"/>
      <c r="F11" s="117">
        <v>3</v>
      </c>
      <c r="G11" s="117">
        <v>3</v>
      </c>
      <c r="H11" s="117">
        <v>0</v>
      </c>
      <c r="I11" s="131"/>
      <c r="J11" s="117">
        <v>47</v>
      </c>
      <c r="K11" s="117">
        <v>46</v>
      </c>
      <c r="L11" s="117">
        <v>0</v>
      </c>
    </row>
    <row r="12" spans="1:17" ht="21" customHeight="1">
      <c r="A12" s="4" t="s">
        <v>8</v>
      </c>
      <c r="B12" s="117">
        <v>6</v>
      </c>
      <c r="C12" s="117">
        <v>6</v>
      </c>
      <c r="D12" s="117">
        <v>0</v>
      </c>
      <c r="E12" s="131"/>
      <c r="F12" s="117">
        <v>3</v>
      </c>
      <c r="G12" s="117">
        <v>3</v>
      </c>
      <c r="H12" s="117">
        <v>0</v>
      </c>
      <c r="I12" s="131"/>
      <c r="J12" s="118">
        <v>47</v>
      </c>
      <c r="K12" s="117">
        <v>45</v>
      </c>
      <c r="L12" s="117">
        <v>1</v>
      </c>
    </row>
    <row r="13" spans="1:17" ht="21" customHeight="1">
      <c r="A13" s="4" t="s">
        <v>9</v>
      </c>
      <c r="B13" s="117">
        <v>4</v>
      </c>
      <c r="C13" s="117">
        <v>4</v>
      </c>
      <c r="D13" s="117">
        <v>0</v>
      </c>
      <c r="E13" s="131"/>
      <c r="F13" s="117">
        <v>0</v>
      </c>
      <c r="G13" s="117">
        <v>0</v>
      </c>
      <c r="H13" s="117">
        <v>0</v>
      </c>
      <c r="I13" s="131"/>
      <c r="J13" s="117">
        <v>34</v>
      </c>
      <c r="K13" s="117">
        <v>32</v>
      </c>
      <c r="L13" s="117">
        <v>1</v>
      </c>
    </row>
    <row r="14" spans="1:17" ht="21" customHeight="1">
      <c r="A14" s="4" t="s">
        <v>10</v>
      </c>
      <c r="B14" s="117">
        <v>9</v>
      </c>
      <c r="C14" s="117">
        <v>8</v>
      </c>
      <c r="D14" s="117">
        <v>1</v>
      </c>
      <c r="E14" s="131"/>
      <c r="F14" s="117">
        <v>2</v>
      </c>
      <c r="G14" s="117">
        <v>2</v>
      </c>
      <c r="H14" s="117">
        <v>0</v>
      </c>
      <c r="I14" s="131"/>
      <c r="J14" s="117">
        <v>77</v>
      </c>
      <c r="K14" s="117">
        <v>77</v>
      </c>
      <c r="L14" s="117">
        <v>1</v>
      </c>
    </row>
    <row r="15" spans="1:17" ht="21" customHeight="1">
      <c r="A15" s="4" t="s">
        <v>11</v>
      </c>
      <c r="B15" s="117">
        <v>8</v>
      </c>
      <c r="C15" s="117">
        <v>7</v>
      </c>
      <c r="D15" s="117">
        <v>0</v>
      </c>
      <c r="E15" s="131"/>
      <c r="F15" s="117">
        <v>0</v>
      </c>
      <c r="G15" s="117">
        <v>0</v>
      </c>
      <c r="H15" s="117">
        <v>0</v>
      </c>
      <c r="I15" s="131"/>
      <c r="J15" s="117">
        <v>38</v>
      </c>
      <c r="K15" s="117">
        <v>36</v>
      </c>
      <c r="L15" s="117">
        <v>2</v>
      </c>
    </row>
    <row r="16" spans="1:17" ht="21" customHeight="1" thickBot="1">
      <c r="A16" s="7" t="s">
        <v>12</v>
      </c>
      <c r="B16" s="109">
        <v>14</v>
      </c>
      <c r="C16" s="109">
        <v>13</v>
      </c>
      <c r="D16" s="109">
        <v>1</v>
      </c>
      <c r="E16" s="178"/>
      <c r="F16" s="109">
        <v>5</v>
      </c>
      <c r="G16" s="109">
        <v>5</v>
      </c>
      <c r="H16" s="109">
        <v>0</v>
      </c>
      <c r="I16" s="178"/>
      <c r="J16" s="109">
        <v>112</v>
      </c>
      <c r="K16" s="109">
        <v>109</v>
      </c>
      <c r="L16" s="109">
        <v>14</v>
      </c>
    </row>
    <row r="17" spans="1:20" ht="21" customHeight="1" thickTop="1" thickBot="1">
      <c r="A17" s="224" t="s">
        <v>13</v>
      </c>
      <c r="B17" s="238">
        <v>139</v>
      </c>
      <c r="C17" s="243">
        <v>135</v>
      </c>
      <c r="D17" s="243">
        <v>3</v>
      </c>
      <c r="E17" s="244"/>
      <c r="F17" s="243">
        <v>61</v>
      </c>
      <c r="G17" s="243">
        <v>61</v>
      </c>
      <c r="H17" s="243">
        <v>0</v>
      </c>
      <c r="I17" s="244"/>
      <c r="J17" s="243">
        <v>800</v>
      </c>
      <c r="K17" s="243">
        <v>777</v>
      </c>
      <c r="L17" s="243">
        <v>47</v>
      </c>
    </row>
    <row r="18" spans="1:20" ht="21" customHeight="1" thickTop="1" thickBot="1">
      <c r="A18" s="225" t="s">
        <v>14</v>
      </c>
      <c r="B18" s="136"/>
      <c r="C18" s="136"/>
      <c r="D18" s="136"/>
      <c r="E18" s="135"/>
      <c r="F18" s="136"/>
      <c r="G18" s="136"/>
      <c r="H18" s="136"/>
      <c r="I18" s="135"/>
      <c r="J18" s="136"/>
      <c r="K18" s="136"/>
      <c r="L18" s="136"/>
    </row>
    <row r="19" spans="1:20" ht="21" customHeight="1" thickTop="1">
      <c r="A19" s="9" t="s">
        <v>15</v>
      </c>
      <c r="B19" s="108">
        <v>14</v>
      </c>
      <c r="C19" s="108">
        <v>14</v>
      </c>
      <c r="D19" s="108">
        <v>0</v>
      </c>
      <c r="E19" s="134"/>
      <c r="F19" s="108">
        <v>5</v>
      </c>
      <c r="G19" s="108">
        <v>5</v>
      </c>
      <c r="H19" s="108">
        <v>0</v>
      </c>
      <c r="I19" s="134"/>
      <c r="J19" s="108">
        <v>89</v>
      </c>
      <c r="K19" s="108">
        <v>88</v>
      </c>
      <c r="L19" s="115">
        <v>0</v>
      </c>
    </row>
    <row r="20" spans="1:20" ht="21" customHeight="1">
      <c r="A20" s="4" t="s">
        <v>16</v>
      </c>
      <c r="B20" s="117">
        <v>35</v>
      </c>
      <c r="C20" s="117">
        <v>35</v>
      </c>
      <c r="D20" s="117">
        <v>0</v>
      </c>
      <c r="E20" s="131"/>
      <c r="F20" s="117">
        <v>14</v>
      </c>
      <c r="G20" s="117">
        <v>14</v>
      </c>
      <c r="H20" s="117">
        <v>0</v>
      </c>
      <c r="I20" s="131"/>
      <c r="J20" s="117">
        <v>142</v>
      </c>
      <c r="K20" s="117">
        <v>124</v>
      </c>
      <c r="L20" s="117">
        <v>8</v>
      </c>
    </row>
    <row r="21" spans="1:20" ht="21" customHeight="1" thickBot="1">
      <c r="A21" s="16" t="s">
        <v>17</v>
      </c>
      <c r="B21" s="115">
        <v>19</v>
      </c>
      <c r="C21" s="116">
        <v>19</v>
      </c>
      <c r="D21" s="116">
        <v>0</v>
      </c>
      <c r="E21" s="137"/>
      <c r="F21" s="116">
        <v>13</v>
      </c>
      <c r="G21" s="116">
        <v>13</v>
      </c>
      <c r="H21" s="116">
        <v>0</v>
      </c>
      <c r="I21" s="137"/>
      <c r="J21" s="116">
        <v>107</v>
      </c>
      <c r="K21" s="116">
        <v>99</v>
      </c>
      <c r="L21" s="116">
        <v>3</v>
      </c>
    </row>
    <row r="22" spans="1:20" ht="21" customHeight="1" thickTop="1" thickBot="1">
      <c r="A22" s="224" t="s">
        <v>13</v>
      </c>
      <c r="B22" s="238">
        <v>68</v>
      </c>
      <c r="C22" s="243">
        <v>68</v>
      </c>
      <c r="D22" s="243">
        <v>0</v>
      </c>
      <c r="E22" s="244"/>
      <c r="F22" s="243">
        <v>32</v>
      </c>
      <c r="G22" s="243">
        <v>32</v>
      </c>
      <c r="H22" s="243">
        <v>0</v>
      </c>
      <c r="I22" s="244"/>
      <c r="J22" s="243">
        <v>338</v>
      </c>
      <c r="K22" s="243">
        <v>311</v>
      </c>
      <c r="L22" s="243">
        <v>11</v>
      </c>
    </row>
    <row r="23" spans="1:20" ht="21" customHeight="1" thickTop="1" thickBot="1">
      <c r="A23" s="24" t="s">
        <v>18</v>
      </c>
      <c r="B23" s="136">
        <v>207</v>
      </c>
      <c r="C23" s="136">
        <v>203</v>
      </c>
      <c r="D23" s="136">
        <v>3</v>
      </c>
      <c r="E23" s="135"/>
      <c r="F23" s="136">
        <f>F17+F22</f>
        <v>93</v>
      </c>
      <c r="G23" s="136">
        <v>93</v>
      </c>
      <c r="H23" s="136">
        <v>0</v>
      </c>
      <c r="I23" s="135"/>
      <c r="J23" s="292">
        <v>1138</v>
      </c>
      <c r="K23" s="292">
        <v>1088</v>
      </c>
      <c r="L23" s="136">
        <v>58</v>
      </c>
    </row>
    <row r="24" spans="1:20" ht="11.25" customHeight="1" thickTop="1">
      <c r="A24" s="10"/>
      <c r="B24" s="10"/>
      <c r="C24" s="10"/>
      <c r="D24" s="10"/>
      <c r="E24" s="10"/>
      <c r="F24" s="10"/>
      <c r="G24" s="10"/>
      <c r="H24" s="10"/>
      <c r="I24" s="11"/>
      <c r="J24" s="11"/>
      <c r="K24" s="11"/>
      <c r="L24" s="11"/>
    </row>
    <row r="25" spans="1:20" ht="1.5" hidden="1" customHeight="1">
      <c r="A25" s="10"/>
      <c r="B25" s="10"/>
      <c r="C25" s="10"/>
      <c r="D25" s="10"/>
      <c r="E25" s="10"/>
      <c r="F25" s="10"/>
      <c r="G25" s="10"/>
      <c r="H25" s="10"/>
      <c r="I25" s="11"/>
      <c r="J25" s="11"/>
      <c r="K25" s="11"/>
      <c r="L25" s="11"/>
    </row>
    <row r="26" spans="1:20" ht="36.75" customHeight="1">
      <c r="A26" s="358" t="s">
        <v>147</v>
      </c>
      <c r="B26" s="358"/>
      <c r="C26" s="358"/>
      <c r="D26" s="358"/>
      <c r="E26" s="358"/>
      <c r="F26" s="358"/>
      <c r="G26" s="358"/>
      <c r="H26" s="358"/>
      <c r="I26" s="358"/>
      <c r="J26" s="358"/>
      <c r="K26" s="358"/>
      <c r="L26" s="358"/>
      <c r="M26" s="86"/>
      <c r="N26" s="86"/>
      <c r="O26" s="86"/>
      <c r="P26" s="86"/>
      <c r="Q26" s="86"/>
      <c r="R26" s="86"/>
      <c r="S26" s="86"/>
      <c r="T26" s="86"/>
    </row>
    <row r="27" spans="1:20" ht="24" customHeight="1" thickBot="1">
      <c r="A27" s="11"/>
      <c r="B27" s="11"/>
      <c r="C27" s="11"/>
      <c r="D27" s="11"/>
      <c r="E27" s="11"/>
      <c r="F27" s="11"/>
      <c r="G27" s="11"/>
      <c r="H27" s="11"/>
      <c r="I27" s="11"/>
      <c r="J27" s="11"/>
      <c r="K27" s="11"/>
      <c r="L27" s="11"/>
    </row>
    <row r="28" spans="1:20" ht="25.5" customHeight="1">
      <c r="A28" s="337" t="s">
        <v>67</v>
      </c>
      <c r="B28" s="337"/>
      <c r="C28" s="337"/>
      <c r="D28" s="337"/>
      <c r="E28" s="337"/>
      <c r="F28" s="337"/>
      <c r="G28" s="333">
        <v>87</v>
      </c>
      <c r="H28" s="19"/>
      <c r="I28" s="19"/>
      <c r="J28" s="19"/>
      <c r="K28" s="19"/>
      <c r="L28" s="19"/>
    </row>
  </sheetData>
  <mergeCells count="10">
    <mergeCell ref="A28:F28"/>
    <mergeCell ref="A1:L1"/>
    <mergeCell ref="A2:L2"/>
    <mergeCell ref="A3:A4"/>
    <mergeCell ref="B3:D3"/>
    <mergeCell ref="F3:H3"/>
    <mergeCell ref="J3:L3"/>
    <mergeCell ref="E3:E4"/>
    <mergeCell ref="I3:I4"/>
    <mergeCell ref="A26:L26"/>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dimension ref="A1:Z83"/>
  <sheetViews>
    <sheetView rightToLeft="1" view="pageBreakPreview" topLeftCell="A67" zoomScaleSheetLayoutView="100" workbookViewId="0">
      <selection activeCell="P21" sqref="P21"/>
    </sheetView>
  </sheetViews>
  <sheetFormatPr defaultRowHeight="14.25"/>
  <cols>
    <col min="1" max="1" width="8.375" customWidth="1"/>
    <col min="2" max="2" width="6.75" customWidth="1"/>
    <col min="3" max="3" width="6.875" customWidth="1"/>
    <col min="4" max="4" width="8" customWidth="1"/>
    <col min="5" max="5" width="9.75" customWidth="1"/>
    <col min="6" max="6" width="7.625" customWidth="1"/>
    <col min="7" max="7" width="0.75" customWidth="1"/>
    <col min="8" max="8" width="8.875" customWidth="1"/>
    <col min="9" max="9" width="9.375" customWidth="1"/>
    <col min="10" max="10" width="9.125" customWidth="1"/>
    <col min="11" max="11" width="9.75" customWidth="1"/>
    <col min="12" max="12" width="8.5" customWidth="1"/>
    <col min="13" max="13" width="0.75" customWidth="1"/>
    <col min="14" max="15" width="9.375" customWidth="1"/>
    <col min="16" max="17" width="9.75" customWidth="1"/>
    <col min="18" max="18" width="9.125" customWidth="1"/>
    <col min="19" max="19" width="11.125" hidden="1" customWidth="1"/>
    <col min="20" max="20" width="10.375" hidden="1" customWidth="1"/>
    <col min="21" max="22" width="9.125" hidden="1" customWidth="1"/>
    <col min="23" max="23" width="10.75" hidden="1" customWidth="1"/>
    <col min="24" max="24" width="11.875" hidden="1" customWidth="1"/>
    <col min="25" max="25" width="12" hidden="1" customWidth="1"/>
    <col min="26" max="26" width="10.125" hidden="1" customWidth="1"/>
  </cols>
  <sheetData>
    <row r="1" spans="1:24" ht="24.75" customHeight="1">
      <c r="A1" s="348" t="s">
        <v>136</v>
      </c>
      <c r="B1" s="348"/>
      <c r="C1" s="348"/>
      <c r="D1" s="348"/>
      <c r="E1" s="348"/>
      <c r="F1" s="348"/>
      <c r="G1" s="348"/>
      <c r="H1" s="348"/>
      <c r="I1" s="348"/>
      <c r="J1" s="348"/>
      <c r="K1" s="348"/>
      <c r="L1" s="348"/>
      <c r="M1" s="348"/>
      <c r="N1" s="348"/>
      <c r="O1" s="348"/>
      <c r="P1" s="348"/>
      <c r="Q1" s="348"/>
      <c r="R1" s="348"/>
      <c r="S1" s="88"/>
      <c r="T1" s="88"/>
      <c r="U1" s="88"/>
      <c r="V1" s="88"/>
      <c r="W1" s="88"/>
      <c r="X1" s="88"/>
    </row>
    <row r="2" spans="1:24" ht="22.5" customHeight="1" thickBot="1">
      <c r="A2" s="367" t="s">
        <v>56</v>
      </c>
      <c r="B2" s="367"/>
      <c r="C2" s="367"/>
      <c r="D2" s="367"/>
      <c r="E2" s="367"/>
      <c r="F2" s="367"/>
      <c r="G2" s="367"/>
      <c r="H2" s="367"/>
      <c r="I2" s="367"/>
      <c r="J2" s="367"/>
      <c r="K2" s="367"/>
      <c r="L2" s="367"/>
      <c r="M2" s="367"/>
      <c r="N2" s="367"/>
      <c r="O2" s="367"/>
      <c r="P2" s="367"/>
      <c r="Q2" s="367"/>
      <c r="R2" s="367"/>
      <c r="S2" s="88"/>
      <c r="T2" s="88"/>
      <c r="U2" s="88"/>
      <c r="V2" s="2"/>
      <c r="W2" s="3"/>
    </row>
    <row r="3" spans="1:24" ht="27.75" customHeight="1" thickTop="1">
      <c r="A3" s="359" t="s">
        <v>0</v>
      </c>
      <c r="B3" s="366" t="s">
        <v>23</v>
      </c>
      <c r="C3" s="366"/>
      <c r="D3" s="366"/>
      <c r="E3" s="366"/>
      <c r="F3" s="366"/>
      <c r="G3" s="89"/>
      <c r="H3" s="366" t="s">
        <v>24</v>
      </c>
      <c r="I3" s="366"/>
      <c r="J3" s="366"/>
      <c r="K3" s="366"/>
      <c r="L3" s="366"/>
      <c r="M3" s="89"/>
      <c r="N3" s="365" t="s">
        <v>25</v>
      </c>
      <c r="O3" s="365"/>
      <c r="P3" s="365"/>
      <c r="Q3" s="365"/>
      <c r="R3" s="365"/>
      <c r="S3" s="88"/>
      <c r="T3" s="88"/>
      <c r="U3" s="88"/>
      <c r="V3" s="2"/>
      <c r="W3" s="3"/>
    </row>
    <row r="4" spans="1:24" ht="43.5" customHeight="1">
      <c r="A4" s="360"/>
      <c r="B4" s="27" t="s">
        <v>39</v>
      </c>
      <c r="C4" s="27" t="s">
        <v>40</v>
      </c>
      <c r="D4" s="27" t="s">
        <v>30</v>
      </c>
      <c r="E4" s="27" t="s">
        <v>122</v>
      </c>
      <c r="F4" s="27" t="s">
        <v>79</v>
      </c>
      <c r="G4" s="28"/>
      <c r="H4" s="27" t="s">
        <v>39</v>
      </c>
      <c r="I4" s="27" t="s">
        <v>40</v>
      </c>
      <c r="J4" s="27" t="s">
        <v>30</v>
      </c>
      <c r="K4" s="27" t="s">
        <v>122</v>
      </c>
      <c r="L4" s="27" t="s">
        <v>79</v>
      </c>
      <c r="M4" s="28"/>
      <c r="N4" s="27" t="s">
        <v>39</v>
      </c>
      <c r="O4" s="27" t="s">
        <v>40</v>
      </c>
      <c r="P4" s="27" t="s">
        <v>30</v>
      </c>
      <c r="Q4" s="27" t="s">
        <v>122</v>
      </c>
      <c r="R4" s="27" t="s">
        <v>79</v>
      </c>
    </row>
    <row r="5" spans="1:24" ht="21.95" customHeight="1">
      <c r="A5" s="4" t="s">
        <v>1</v>
      </c>
      <c r="B5" s="285">
        <v>15891</v>
      </c>
      <c r="C5" s="285">
        <v>10993</v>
      </c>
      <c r="D5" s="285">
        <v>26884</v>
      </c>
      <c r="E5" s="285">
        <v>0</v>
      </c>
      <c r="F5" s="285">
        <v>26884</v>
      </c>
      <c r="G5" s="300"/>
      <c r="H5" s="285">
        <v>429045.00000000006</v>
      </c>
      <c r="I5" s="285">
        <v>597360.00000000012</v>
      </c>
      <c r="J5" s="285">
        <v>1026405.0000000002</v>
      </c>
      <c r="K5" s="285">
        <v>153207</v>
      </c>
      <c r="L5" s="285">
        <v>1179612.0000000002</v>
      </c>
      <c r="M5" s="300"/>
      <c r="N5" s="285">
        <v>0</v>
      </c>
      <c r="O5" s="285">
        <v>0</v>
      </c>
      <c r="P5" s="285">
        <v>0</v>
      </c>
      <c r="Q5" s="285">
        <v>4078</v>
      </c>
      <c r="R5" s="285">
        <v>4078</v>
      </c>
    </row>
    <row r="6" spans="1:24" ht="21.95" customHeight="1">
      <c r="A6" s="4" t="s">
        <v>2</v>
      </c>
      <c r="B6" s="285">
        <v>61270</v>
      </c>
      <c r="C6" s="285">
        <v>45990</v>
      </c>
      <c r="D6" s="285">
        <v>107260</v>
      </c>
      <c r="E6" s="285">
        <v>0</v>
      </c>
      <c r="F6" s="285">
        <v>107260</v>
      </c>
      <c r="G6" s="300"/>
      <c r="H6" s="285">
        <v>657900.99999999988</v>
      </c>
      <c r="I6" s="285">
        <v>1680051.9999999998</v>
      </c>
      <c r="J6" s="285">
        <v>2337952.9999999995</v>
      </c>
      <c r="K6" s="285">
        <v>0</v>
      </c>
      <c r="L6" s="285">
        <v>2337952.9999999995</v>
      </c>
      <c r="M6" s="300"/>
      <c r="N6" s="285">
        <v>2981</v>
      </c>
      <c r="O6" s="285">
        <v>2686</v>
      </c>
      <c r="P6" s="285">
        <v>5667</v>
      </c>
      <c r="Q6" s="285">
        <v>0</v>
      </c>
      <c r="R6" s="285">
        <v>5667</v>
      </c>
    </row>
    <row r="7" spans="1:24" ht="21.95" customHeight="1">
      <c r="A7" s="4" t="s">
        <v>3</v>
      </c>
      <c r="B7" s="285">
        <v>0</v>
      </c>
      <c r="C7" s="285">
        <v>0</v>
      </c>
      <c r="D7" s="285">
        <v>0</v>
      </c>
      <c r="E7" s="285">
        <v>88800</v>
      </c>
      <c r="F7" s="285">
        <v>88800</v>
      </c>
      <c r="G7" s="300"/>
      <c r="H7" s="285">
        <v>2635938</v>
      </c>
      <c r="I7" s="285">
        <v>4082768.9999999991</v>
      </c>
      <c r="J7" s="285">
        <v>6718706.9999999991</v>
      </c>
      <c r="K7" s="285">
        <v>2967733.0000000028</v>
      </c>
      <c r="L7" s="285">
        <v>9686440.0000000019</v>
      </c>
      <c r="M7" s="300"/>
      <c r="N7" s="285">
        <v>0</v>
      </c>
      <c r="O7" s="285">
        <v>0</v>
      </c>
      <c r="P7" s="285">
        <v>0</v>
      </c>
      <c r="Q7" s="285">
        <v>62220</v>
      </c>
      <c r="R7" s="285">
        <v>62220</v>
      </c>
    </row>
    <row r="8" spans="1:24" ht="21.95" customHeight="1">
      <c r="A8" s="4" t="s">
        <v>4</v>
      </c>
      <c r="B8" s="285">
        <v>24493</v>
      </c>
      <c r="C8" s="285">
        <v>6480</v>
      </c>
      <c r="D8" s="285">
        <v>30973</v>
      </c>
      <c r="E8" s="285">
        <v>0</v>
      </c>
      <c r="F8" s="285">
        <v>30973</v>
      </c>
      <c r="G8" s="300"/>
      <c r="H8" s="285">
        <v>899822.00000000012</v>
      </c>
      <c r="I8" s="285">
        <v>1167727</v>
      </c>
      <c r="J8" s="285">
        <v>2067549</v>
      </c>
      <c r="K8" s="285">
        <v>405797.00000000047</v>
      </c>
      <c r="L8" s="285">
        <v>2473346.0000000005</v>
      </c>
      <c r="M8" s="300"/>
      <c r="N8" s="285">
        <v>0</v>
      </c>
      <c r="O8" s="285">
        <v>0</v>
      </c>
      <c r="P8" s="285">
        <v>0</v>
      </c>
      <c r="Q8" s="285">
        <v>36000</v>
      </c>
      <c r="R8" s="285">
        <v>36000</v>
      </c>
    </row>
    <row r="9" spans="1:24" ht="21.95" customHeight="1">
      <c r="A9" s="4" t="s">
        <v>5</v>
      </c>
      <c r="B9" s="285">
        <v>113616</v>
      </c>
      <c r="C9" s="285">
        <v>37872</v>
      </c>
      <c r="D9" s="285">
        <v>151488</v>
      </c>
      <c r="E9" s="285">
        <v>0</v>
      </c>
      <c r="F9" s="285">
        <v>151488</v>
      </c>
      <c r="G9" s="300"/>
      <c r="H9" s="285">
        <v>735365.00000000012</v>
      </c>
      <c r="I9" s="285">
        <v>1171525</v>
      </c>
      <c r="J9" s="285">
        <v>1906890</v>
      </c>
      <c r="K9" s="285">
        <v>0</v>
      </c>
      <c r="L9" s="285">
        <v>1906890</v>
      </c>
      <c r="M9" s="300"/>
      <c r="N9" s="285">
        <v>7676</v>
      </c>
      <c r="O9" s="285">
        <v>4190</v>
      </c>
      <c r="P9" s="285">
        <v>11866</v>
      </c>
      <c r="Q9" s="285">
        <v>0</v>
      </c>
      <c r="R9" s="285">
        <v>11866</v>
      </c>
    </row>
    <row r="10" spans="1:24" ht="21.95" customHeight="1">
      <c r="A10" s="4" t="s">
        <v>6</v>
      </c>
      <c r="B10" s="285">
        <v>19786</v>
      </c>
      <c r="C10" s="285">
        <v>6951</v>
      </c>
      <c r="D10" s="285">
        <v>26737</v>
      </c>
      <c r="E10" s="285">
        <v>0</v>
      </c>
      <c r="F10" s="285">
        <v>26737</v>
      </c>
      <c r="G10" s="300"/>
      <c r="H10" s="285">
        <v>720031.00000000023</v>
      </c>
      <c r="I10" s="285">
        <v>834749</v>
      </c>
      <c r="J10" s="285">
        <v>1554780.0000000002</v>
      </c>
      <c r="K10" s="285">
        <v>236244.00000000023</v>
      </c>
      <c r="L10" s="285">
        <v>1791024.0000000005</v>
      </c>
      <c r="M10" s="300"/>
      <c r="N10" s="285">
        <v>4200</v>
      </c>
      <c r="O10" s="285">
        <v>5400</v>
      </c>
      <c r="P10" s="285">
        <v>9600</v>
      </c>
      <c r="Q10" s="285">
        <v>0</v>
      </c>
      <c r="R10" s="285">
        <v>9600</v>
      </c>
    </row>
    <row r="11" spans="1:24" ht="21.95" customHeight="1">
      <c r="A11" s="4" t="s">
        <v>7</v>
      </c>
      <c r="B11" s="285">
        <v>32500</v>
      </c>
      <c r="C11" s="285">
        <v>71580</v>
      </c>
      <c r="D11" s="285">
        <v>104080</v>
      </c>
      <c r="E11" s="285">
        <v>0</v>
      </c>
      <c r="F11" s="285">
        <v>104080</v>
      </c>
      <c r="G11" s="300"/>
      <c r="H11" s="285">
        <v>997879.00000000012</v>
      </c>
      <c r="I11" s="285">
        <v>1420461</v>
      </c>
      <c r="J11" s="285">
        <v>2418340</v>
      </c>
      <c r="K11" s="285">
        <v>32649</v>
      </c>
      <c r="L11" s="285">
        <v>2450989</v>
      </c>
      <c r="M11" s="300"/>
      <c r="N11" s="285">
        <v>5142</v>
      </c>
      <c r="O11" s="285">
        <v>4066</v>
      </c>
      <c r="P11" s="285">
        <v>9208</v>
      </c>
      <c r="Q11" s="285">
        <v>0</v>
      </c>
      <c r="R11" s="285">
        <v>9208</v>
      </c>
    </row>
    <row r="12" spans="1:24" ht="21.95" customHeight="1">
      <c r="A12" s="4" t="s">
        <v>8</v>
      </c>
      <c r="B12" s="285">
        <v>0</v>
      </c>
      <c r="C12" s="285">
        <v>0</v>
      </c>
      <c r="D12" s="285">
        <v>0</v>
      </c>
      <c r="E12" s="285">
        <v>58072</v>
      </c>
      <c r="F12" s="285">
        <v>58072</v>
      </c>
      <c r="G12" s="300"/>
      <c r="H12" s="285">
        <v>768814</v>
      </c>
      <c r="I12" s="285">
        <v>900742</v>
      </c>
      <c r="J12" s="285">
        <v>1669556</v>
      </c>
      <c r="K12" s="285">
        <v>0</v>
      </c>
      <c r="L12" s="285">
        <v>1669556</v>
      </c>
      <c r="M12" s="300"/>
      <c r="N12" s="285">
        <v>4862</v>
      </c>
      <c r="O12" s="285">
        <v>5261</v>
      </c>
      <c r="P12" s="285">
        <v>10123</v>
      </c>
      <c r="Q12" s="285">
        <v>0</v>
      </c>
      <c r="R12" s="285">
        <v>10123</v>
      </c>
    </row>
    <row r="13" spans="1:24" ht="21.95" customHeight="1">
      <c r="A13" s="4" t="s">
        <v>9</v>
      </c>
      <c r="B13" s="285">
        <v>3000</v>
      </c>
      <c r="C13" s="285">
        <v>924</v>
      </c>
      <c r="D13" s="285">
        <v>3924</v>
      </c>
      <c r="E13" s="285">
        <v>0</v>
      </c>
      <c r="F13" s="285">
        <v>3924</v>
      </c>
      <c r="G13" s="300"/>
      <c r="H13" s="285">
        <v>244269.99999999994</v>
      </c>
      <c r="I13" s="285">
        <v>280376.00000000006</v>
      </c>
      <c r="J13" s="285">
        <v>524646</v>
      </c>
      <c r="K13" s="285">
        <v>0</v>
      </c>
      <c r="L13" s="285">
        <v>524646</v>
      </c>
      <c r="M13" s="300"/>
      <c r="N13" s="285">
        <v>12562</v>
      </c>
      <c r="O13" s="285">
        <v>9637</v>
      </c>
      <c r="P13" s="285">
        <v>22199</v>
      </c>
      <c r="Q13" s="285">
        <v>0</v>
      </c>
      <c r="R13" s="285">
        <v>22199</v>
      </c>
    </row>
    <row r="14" spans="1:24" ht="21.95" customHeight="1">
      <c r="A14" s="4" t="s">
        <v>10</v>
      </c>
      <c r="B14" s="285">
        <v>10302</v>
      </c>
      <c r="C14" s="285">
        <v>9857</v>
      </c>
      <c r="D14" s="285">
        <v>20159</v>
      </c>
      <c r="E14" s="285">
        <v>0</v>
      </c>
      <c r="F14" s="285">
        <v>20159</v>
      </c>
      <c r="G14" s="300"/>
      <c r="H14" s="285">
        <v>1398150.0000000002</v>
      </c>
      <c r="I14" s="285">
        <v>1705681.9999999998</v>
      </c>
      <c r="J14" s="285">
        <v>3103832</v>
      </c>
      <c r="K14" s="285">
        <v>0</v>
      </c>
      <c r="L14" s="285">
        <v>3103832</v>
      </c>
      <c r="M14" s="300"/>
      <c r="N14" s="285">
        <v>11997</v>
      </c>
      <c r="O14" s="285">
        <v>14662</v>
      </c>
      <c r="P14" s="285">
        <v>26659</v>
      </c>
      <c r="Q14" s="285">
        <v>0</v>
      </c>
      <c r="R14" s="285">
        <v>26659</v>
      </c>
    </row>
    <row r="15" spans="1:24" ht="21.95" customHeight="1">
      <c r="A15" s="4" t="s">
        <v>11</v>
      </c>
      <c r="B15" s="285">
        <v>34725</v>
      </c>
      <c r="C15" s="285">
        <v>24501</v>
      </c>
      <c r="D15" s="285">
        <v>59226</v>
      </c>
      <c r="E15" s="285">
        <v>0</v>
      </c>
      <c r="F15" s="285">
        <v>59226</v>
      </c>
      <c r="G15" s="300"/>
      <c r="H15" s="285">
        <v>417184</v>
      </c>
      <c r="I15" s="285">
        <v>565584</v>
      </c>
      <c r="J15" s="285">
        <v>982768</v>
      </c>
      <c r="K15" s="285">
        <v>256089</v>
      </c>
      <c r="L15" s="285">
        <v>1238857</v>
      </c>
      <c r="M15" s="300"/>
      <c r="N15" s="285">
        <v>32700</v>
      </c>
      <c r="O15" s="285">
        <v>21300</v>
      </c>
      <c r="P15" s="285">
        <v>54000</v>
      </c>
      <c r="Q15" s="285">
        <v>0</v>
      </c>
      <c r="R15" s="285">
        <v>54000</v>
      </c>
    </row>
    <row r="16" spans="1:24" ht="21.95" customHeight="1" thickBot="1">
      <c r="A16" s="16" t="s">
        <v>12</v>
      </c>
      <c r="B16" s="287">
        <v>0</v>
      </c>
      <c r="C16" s="287">
        <v>0</v>
      </c>
      <c r="D16" s="287">
        <v>0</v>
      </c>
      <c r="E16" s="287">
        <v>148033</v>
      </c>
      <c r="F16" s="287">
        <v>148033</v>
      </c>
      <c r="G16" s="301"/>
      <c r="H16" s="287">
        <v>1576954</v>
      </c>
      <c r="I16" s="287">
        <v>2194538.9999999995</v>
      </c>
      <c r="J16" s="287">
        <v>3771492.9999999995</v>
      </c>
      <c r="K16" s="287">
        <v>0</v>
      </c>
      <c r="L16" s="287">
        <v>3771492.9999999995</v>
      </c>
      <c r="M16" s="301"/>
      <c r="N16" s="287">
        <v>7097</v>
      </c>
      <c r="O16" s="287">
        <v>5782</v>
      </c>
      <c r="P16" s="287">
        <v>12879</v>
      </c>
      <c r="Q16" s="287">
        <v>0</v>
      </c>
      <c r="R16" s="287">
        <v>12879</v>
      </c>
    </row>
    <row r="17" spans="1:23" ht="21.95" customHeight="1" thickTop="1" thickBot="1">
      <c r="A17" s="224" t="s">
        <v>13</v>
      </c>
      <c r="B17" s="294">
        <v>315583</v>
      </c>
      <c r="C17" s="294">
        <v>215148</v>
      </c>
      <c r="D17" s="294">
        <v>530731</v>
      </c>
      <c r="E17" s="294">
        <v>294905</v>
      </c>
      <c r="F17" s="294">
        <v>825636</v>
      </c>
      <c r="G17" s="294">
        <v>0</v>
      </c>
      <c r="H17" s="294">
        <v>11481353</v>
      </c>
      <c r="I17" s="294">
        <v>16601566</v>
      </c>
      <c r="J17" s="294">
        <v>28082919</v>
      </c>
      <c r="K17" s="294">
        <v>4051719.0000000037</v>
      </c>
      <c r="L17" s="294">
        <v>32134638</v>
      </c>
      <c r="M17" s="294">
        <v>0</v>
      </c>
      <c r="N17" s="294">
        <v>89217</v>
      </c>
      <c r="O17" s="294">
        <v>72984</v>
      </c>
      <c r="P17" s="294">
        <v>162201</v>
      </c>
      <c r="Q17" s="294">
        <v>102298</v>
      </c>
      <c r="R17" s="294">
        <v>264499</v>
      </c>
    </row>
    <row r="18" spans="1:23" ht="21.95" customHeight="1" thickTop="1" thickBot="1">
      <c r="A18" s="225" t="s">
        <v>14</v>
      </c>
      <c r="B18" s="292"/>
      <c r="C18" s="292"/>
      <c r="D18" s="292"/>
      <c r="E18" s="292"/>
      <c r="F18" s="292"/>
      <c r="G18" s="290"/>
      <c r="H18" s="292"/>
      <c r="I18" s="292"/>
      <c r="J18" s="292"/>
      <c r="K18" s="292"/>
      <c r="L18" s="292"/>
      <c r="M18" s="290"/>
      <c r="N18" s="292"/>
      <c r="O18" s="292"/>
      <c r="P18" s="292"/>
      <c r="Q18" s="292"/>
      <c r="R18" s="292"/>
    </row>
    <row r="19" spans="1:23" ht="21.95" customHeight="1" thickTop="1">
      <c r="A19" s="76" t="s">
        <v>15</v>
      </c>
      <c r="B19" s="297">
        <v>24800</v>
      </c>
      <c r="C19" s="297">
        <v>56867</v>
      </c>
      <c r="D19" s="297">
        <v>81667</v>
      </c>
      <c r="E19" s="297">
        <v>0</v>
      </c>
      <c r="F19" s="297">
        <v>81667</v>
      </c>
      <c r="G19" s="302"/>
      <c r="H19" s="297">
        <v>981672</v>
      </c>
      <c r="I19" s="297">
        <v>1200802</v>
      </c>
      <c r="J19" s="297">
        <v>2182474</v>
      </c>
      <c r="K19" s="297">
        <v>0</v>
      </c>
      <c r="L19" s="297">
        <v>2182474</v>
      </c>
      <c r="M19" s="302"/>
      <c r="N19" s="297">
        <v>1122</v>
      </c>
      <c r="O19" s="297">
        <v>1016</v>
      </c>
      <c r="P19" s="297">
        <v>2138</v>
      </c>
      <c r="Q19" s="297">
        <v>2138</v>
      </c>
      <c r="R19" s="297">
        <v>4276</v>
      </c>
    </row>
    <row r="20" spans="1:23" ht="21.95" customHeight="1">
      <c r="A20" s="4" t="s">
        <v>16</v>
      </c>
      <c r="B20" s="285">
        <v>393689</v>
      </c>
      <c r="C20" s="285">
        <v>424012</v>
      </c>
      <c r="D20" s="285">
        <v>817701</v>
      </c>
      <c r="E20" s="285">
        <v>0</v>
      </c>
      <c r="F20" s="285">
        <v>817701</v>
      </c>
      <c r="G20" s="300"/>
      <c r="H20" s="285">
        <v>1117180</v>
      </c>
      <c r="I20" s="285">
        <v>1672352</v>
      </c>
      <c r="J20" s="285">
        <v>2789532</v>
      </c>
      <c r="K20" s="285">
        <v>0</v>
      </c>
      <c r="L20" s="285">
        <v>2789532</v>
      </c>
      <c r="M20" s="300"/>
      <c r="N20" s="285">
        <v>2610</v>
      </c>
      <c r="O20" s="285">
        <v>4350</v>
      </c>
      <c r="P20" s="285">
        <v>6960</v>
      </c>
      <c r="Q20" s="285">
        <v>6960</v>
      </c>
      <c r="R20" s="285">
        <v>13920</v>
      </c>
    </row>
    <row r="21" spans="1:23" ht="21.95" customHeight="1" thickBot="1">
      <c r="A21" s="16" t="s">
        <v>17</v>
      </c>
      <c r="B21" s="298">
        <v>90000</v>
      </c>
      <c r="C21" s="303">
        <v>45000</v>
      </c>
      <c r="D21" s="287">
        <v>135000</v>
      </c>
      <c r="E21" s="299">
        <v>0</v>
      </c>
      <c r="F21" s="287">
        <v>135000</v>
      </c>
      <c r="G21" s="304"/>
      <c r="H21" s="299">
        <v>1343422.9999999998</v>
      </c>
      <c r="I21" s="299">
        <v>1858781.0000000002</v>
      </c>
      <c r="J21" s="287">
        <v>3202204</v>
      </c>
      <c r="K21" s="299">
        <v>0</v>
      </c>
      <c r="L21" s="277">
        <v>3202204</v>
      </c>
      <c r="M21" s="305"/>
      <c r="N21" s="282">
        <v>24</v>
      </c>
      <c r="O21" s="282">
        <v>20</v>
      </c>
      <c r="P21" s="277">
        <v>44</v>
      </c>
      <c r="Q21" s="282">
        <v>44</v>
      </c>
      <c r="R21" s="277">
        <v>88</v>
      </c>
    </row>
    <row r="22" spans="1:23" ht="21.95" customHeight="1" thickTop="1" thickBot="1">
      <c r="A22" s="224" t="s">
        <v>13</v>
      </c>
      <c r="B22" s="294">
        <v>508489</v>
      </c>
      <c r="C22" s="294">
        <v>525879</v>
      </c>
      <c r="D22" s="294">
        <v>1034368</v>
      </c>
      <c r="E22" s="294">
        <v>0</v>
      </c>
      <c r="F22" s="294">
        <v>1034368</v>
      </c>
      <c r="G22" s="294">
        <v>0</v>
      </c>
      <c r="H22" s="294">
        <v>3442275</v>
      </c>
      <c r="I22" s="294">
        <v>4731935</v>
      </c>
      <c r="J22" s="294">
        <v>8174210</v>
      </c>
      <c r="K22" s="294">
        <v>0</v>
      </c>
      <c r="L22" s="294">
        <v>8174210</v>
      </c>
      <c r="M22" s="294">
        <v>0</v>
      </c>
      <c r="N22" s="294">
        <v>3756</v>
      </c>
      <c r="O22" s="294">
        <v>5386</v>
      </c>
      <c r="P22" s="294">
        <v>9142</v>
      </c>
      <c r="Q22" s="294">
        <v>9142</v>
      </c>
      <c r="R22" s="294">
        <v>18284</v>
      </c>
    </row>
    <row r="23" spans="1:23" ht="21.95" customHeight="1" thickTop="1" thickBot="1">
      <c r="A23" s="24" t="s">
        <v>18</v>
      </c>
      <c r="B23" s="336">
        <v>824072</v>
      </c>
      <c r="C23" s="336">
        <v>741027</v>
      </c>
      <c r="D23" s="336">
        <v>1565099</v>
      </c>
      <c r="E23" s="336">
        <v>294905</v>
      </c>
      <c r="F23" s="336">
        <v>1860004</v>
      </c>
      <c r="G23" s="336">
        <v>0</v>
      </c>
      <c r="H23" s="336">
        <v>14923628</v>
      </c>
      <c r="I23" s="336">
        <v>21333501</v>
      </c>
      <c r="J23" s="336">
        <v>36257129</v>
      </c>
      <c r="K23" s="336">
        <v>4051719.0000000037</v>
      </c>
      <c r="L23" s="336">
        <v>40308848</v>
      </c>
      <c r="M23" s="336">
        <v>0</v>
      </c>
      <c r="N23" s="336">
        <v>92973</v>
      </c>
      <c r="O23" s="336">
        <v>78370</v>
      </c>
      <c r="P23" s="336">
        <v>171343</v>
      </c>
      <c r="Q23" s="336">
        <v>111440</v>
      </c>
      <c r="R23" s="336">
        <v>282783</v>
      </c>
    </row>
    <row r="24" spans="1:23" ht="19.5" customHeight="1" thickTop="1">
      <c r="A24" s="10"/>
      <c r="B24" s="10"/>
      <c r="C24" s="10"/>
      <c r="D24" s="10"/>
      <c r="E24" s="10"/>
      <c r="F24" s="10"/>
      <c r="G24" s="10"/>
      <c r="H24" s="11"/>
      <c r="I24" s="11"/>
      <c r="J24" s="11"/>
      <c r="K24" s="11"/>
      <c r="L24" s="11"/>
      <c r="M24" s="11"/>
      <c r="N24" s="11"/>
      <c r="O24" s="11"/>
      <c r="P24" s="11"/>
      <c r="Q24" s="11"/>
      <c r="R24" s="70" t="s">
        <v>48</v>
      </c>
    </row>
    <row r="25" spans="1:23" ht="12.75" customHeight="1">
      <c r="A25" s="10"/>
      <c r="B25" s="10"/>
      <c r="C25" s="10"/>
      <c r="D25" s="10"/>
      <c r="E25" s="10"/>
      <c r="F25" s="10"/>
      <c r="G25" s="10"/>
      <c r="H25" s="11"/>
      <c r="I25" s="11"/>
      <c r="J25" s="11"/>
      <c r="K25" s="11"/>
      <c r="L25" s="11"/>
      <c r="M25" s="11"/>
      <c r="N25" s="11"/>
      <c r="O25" s="11"/>
      <c r="P25" s="11"/>
      <c r="Q25" s="11"/>
      <c r="R25" s="11"/>
    </row>
    <row r="26" spans="1:23" ht="33.75" customHeight="1">
      <c r="A26" s="358"/>
      <c r="B26" s="358"/>
      <c r="C26" s="358"/>
      <c r="D26" s="358"/>
      <c r="E26" s="358"/>
      <c r="F26" s="358"/>
      <c r="G26" s="358"/>
      <c r="H26" s="358"/>
      <c r="I26" s="358"/>
      <c r="J26" s="358"/>
      <c r="K26" s="358"/>
      <c r="L26" s="358"/>
      <c r="M26" s="358"/>
      <c r="N26" s="358"/>
      <c r="O26" s="358"/>
      <c r="P26" s="358"/>
      <c r="Q26" s="358"/>
      <c r="R26" s="358"/>
      <c r="S26" s="358"/>
      <c r="T26" s="358"/>
      <c r="U26" s="358"/>
      <c r="V26" s="358"/>
      <c r="W26" s="13"/>
    </row>
    <row r="27" spans="1:23" ht="18.75" customHeight="1" thickBot="1">
      <c r="A27" s="11"/>
      <c r="B27" s="11"/>
      <c r="C27" s="11"/>
      <c r="D27" s="11"/>
      <c r="E27" s="11"/>
      <c r="F27" s="11"/>
      <c r="G27" s="11"/>
      <c r="H27" s="11"/>
      <c r="I27" s="11"/>
      <c r="J27" s="11"/>
      <c r="K27" s="11"/>
      <c r="L27" s="11"/>
      <c r="M27" s="11"/>
      <c r="N27" s="11"/>
      <c r="O27" s="11"/>
      <c r="P27" s="11"/>
      <c r="Q27" s="11"/>
      <c r="R27" s="11"/>
    </row>
    <row r="28" spans="1:23" ht="25.5" customHeight="1">
      <c r="A28" s="337" t="s">
        <v>67</v>
      </c>
      <c r="B28" s="337"/>
      <c r="C28" s="337"/>
      <c r="D28" s="337"/>
      <c r="E28" s="337"/>
      <c r="F28" s="337"/>
      <c r="G28" s="19"/>
      <c r="H28" s="19"/>
      <c r="I28" s="19"/>
      <c r="J28" s="19"/>
      <c r="K28" s="19"/>
      <c r="L28" s="333">
        <v>89</v>
      </c>
      <c r="M28" s="19"/>
      <c r="N28" s="19"/>
      <c r="O28" s="19"/>
      <c r="P28" s="19"/>
      <c r="Q28" s="19"/>
      <c r="R28" s="19"/>
      <c r="S28" s="19"/>
    </row>
    <row r="29" spans="1:23" ht="20.25" customHeight="1">
      <c r="A29" s="348" t="s">
        <v>136</v>
      </c>
      <c r="B29" s="348"/>
      <c r="C29" s="348"/>
      <c r="D29" s="348"/>
      <c r="E29" s="348"/>
      <c r="F29" s="348"/>
      <c r="G29" s="348"/>
      <c r="H29" s="348"/>
      <c r="I29" s="348"/>
      <c r="J29" s="348"/>
      <c r="K29" s="348"/>
      <c r="L29" s="348"/>
      <c r="M29" s="348"/>
      <c r="N29" s="348"/>
      <c r="O29" s="348"/>
      <c r="P29" s="348"/>
      <c r="Q29" s="348"/>
      <c r="R29" s="348"/>
    </row>
    <row r="30" spans="1:23" ht="21" customHeight="1" thickBot="1">
      <c r="A30" s="367" t="s">
        <v>55</v>
      </c>
      <c r="B30" s="367"/>
      <c r="C30" s="367"/>
      <c r="D30" s="367"/>
      <c r="E30" s="367"/>
      <c r="F30" s="367"/>
      <c r="G30" s="367"/>
      <c r="H30" s="367"/>
      <c r="I30" s="367"/>
      <c r="J30" s="367"/>
      <c r="K30" s="367"/>
      <c r="L30" s="367"/>
      <c r="M30" s="367"/>
      <c r="N30" s="367"/>
      <c r="O30" s="367"/>
      <c r="P30" s="367"/>
      <c r="Q30" s="367"/>
      <c r="R30" s="367"/>
    </row>
    <row r="31" spans="1:23" ht="22.5" customHeight="1" thickTop="1">
      <c r="A31" s="359" t="s">
        <v>0</v>
      </c>
      <c r="B31" s="366" t="s">
        <v>26</v>
      </c>
      <c r="C31" s="366"/>
      <c r="D31" s="366"/>
      <c r="E31" s="366"/>
      <c r="F31" s="366"/>
      <c r="G31" s="89"/>
      <c r="H31" s="365" t="s">
        <v>59</v>
      </c>
      <c r="I31" s="365"/>
      <c r="J31" s="365"/>
      <c r="K31" s="365"/>
      <c r="L31" s="365"/>
      <c r="M31" s="89"/>
      <c r="N31" s="365" t="s">
        <v>27</v>
      </c>
      <c r="O31" s="365"/>
      <c r="P31" s="365"/>
      <c r="Q31" s="365"/>
      <c r="R31" s="365"/>
    </row>
    <row r="32" spans="1:23" ht="41.25" customHeight="1">
      <c r="A32" s="360"/>
      <c r="B32" s="27" t="s">
        <v>39</v>
      </c>
      <c r="C32" s="27" t="s">
        <v>40</v>
      </c>
      <c r="D32" s="27" t="s">
        <v>30</v>
      </c>
      <c r="E32" s="27" t="s">
        <v>122</v>
      </c>
      <c r="F32" s="27" t="s">
        <v>79</v>
      </c>
      <c r="G32" s="28"/>
      <c r="H32" s="27" t="s">
        <v>39</v>
      </c>
      <c r="I32" s="27" t="s">
        <v>40</v>
      </c>
      <c r="J32" s="27" t="s">
        <v>30</v>
      </c>
      <c r="K32" s="27" t="s">
        <v>122</v>
      </c>
      <c r="L32" s="27" t="s">
        <v>79</v>
      </c>
      <c r="M32" s="28"/>
      <c r="N32" s="27" t="s">
        <v>39</v>
      </c>
      <c r="O32" s="27" t="s">
        <v>40</v>
      </c>
      <c r="P32" s="27" t="s">
        <v>30</v>
      </c>
      <c r="Q32" s="27" t="s">
        <v>122</v>
      </c>
      <c r="R32" s="27" t="s">
        <v>79</v>
      </c>
    </row>
    <row r="33" spans="1:18" ht="21.95" customHeight="1">
      <c r="A33" s="4" t="s">
        <v>1</v>
      </c>
      <c r="B33" s="275">
        <v>30730</v>
      </c>
      <c r="C33" s="275">
        <v>28781</v>
      </c>
      <c r="D33" s="275">
        <v>59511</v>
      </c>
      <c r="E33" s="275">
        <v>0</v>
      </c>
      <c r="F33" s="275">
        <v>59511</v>
      </c>
      <c r="G33" s="306"/>
      <c r="H33" s="275">
        <v>8159</v>
      </c>
      <c r="I33" s="275">
        <v>9412</v>
      </c>
      <c r="J33" s="275">
        <v>17571</v>
      </c>
      <c r="K33" s="275">
        <v>0</v>
      </c>
      <c r="L33" s="275">
        <v>17571</v>
      </c>
      <c r="M33" s="306"/>
      <c r="N33" s="275">
        <v>0</v>
      </c>
      <c r="O33" s="275">
        <v>0</v>
      </c>
      <c r="P33" s="275">
        <v>0</v>
      </c>
      <c r="Q33" s="275">
        <v>27064</v>
      </c>
      <c r="R33" s="275">
        <v>27064</v>
      </c>
    </row>
    <row r="34" spans="1:18" ht="21.95" customHeight="1">
      <c r="A34" s="4" t="s">
        <v>2</v>
      </c>
      <c r="B34" s="275">
        <v>20800</v>
      </c>
      <c r="C34" s="275">
        <v>38600</v>
      </c>
      <c r="D34" s="275">
        <v>59400</v>
      </c>
      <c r="E34" s="275">
        <v>0</v>
      </c>
      <c r="F34" s="275">
        <v>59400</v>
      </c>
      <c r="G34" s="306"/>
      <c r="H34" s="275">
        <v>0</v>
      </c>
      <c r="I34" s="275">
        <v>0</v>
      </c>
      <c r="J34" s="275">
        <v>0</v>
      </c>
      <c r="K34" s="275">
        <v>0</v>
      </c>
      <c r="L34" s="275">
        <v>0</v>
      </c>
      <c r="M34" s="306"/>
      <c r="N34" s="275">
        <v>0</v>
      </c>
      <c r="O34" s="275">
        <v>0</v>
      </c>
      <c r="P34" s="275">
        <v>0</v>
      </c>
      <c r="Q34" s="275">
        <v>0</v>
      </c>
      <c r="R34" s="275">
        <v>0</v>
      </c>
    </row>
    <row r="35" spans="1:18" ht="21.95" customHeight="1">
      <c r="A35" s="4" t="s">
        <v>3</v>
      </c>
      <c r="B35" s="275">
        <v>162939</v>
      </c>
      <c r="C35" s="275">
        <v>170987</v>
      </c>
      <c r="D35" s="275">
        <v>333926</v>
      </c>
      <c r="E35" s="275">
        <v>372583</v>
      </c>
      <c r="F35" s="275">
        <v>706509</v>
      </c>
      <c r="G35" s="306"/>
      <c r="H35" s="275">
        <v>43250</v>
      </c>
      <c r="I35" s="275">
        <v>37824</v>
      </c>
      <c r="J35" s="275">
        <v>81074</v>
      </c>
      <c r="K35" s="275">
        <v>35000</v>
      </c>
      <c r="L35" s="275">
        <v>116074</v>
      </c>
      <c r="M35" s="306"/>
      <c r="N35" s="275">
        <v>45665</v>
      </c>
      <c r="O35" s="275">
        <v>44354</v>
      </c>
      <c r="P35" s="275">
        <v>90019</v>
      </c>
      <c r="Q35" s="275">
        <v>496865</v>
      </c>
      <c r="R35" s="275">
        <v>586884</v>
      </c>
    </row>
    <row r="36" spans="1:18" ht="21.95" customHeight="1">
      <c r="A36" s="4" t="s">
        <v>4</v>
      </c>
      <c r="B36" s="275">
        <v>19205</v>
      </c>
      <c r="C36" s="275">
        <v>22429</v>
      </c>
      <c r="D36" s="275">
        <v>41634</v>
      </c>
      <c r="E36" s="275">
        <v>0</v>
      </c>
      <c r="F36" s="275">
        <v>41634</v>
      </c>
      <c r="G36" s="306"/>
      <c r="H36" s="275">
        <v>0</v>
      </c>
      <c r="I36" s="275">
        <v>0</v>
      </c>
      <c r="J36" s="275">
        <v>0</v>
      </c>
      <c r="K36" s="275">
        <v>20321</v>
      </c>
      <c r="L36" s="275">
        <v>20321</v>
      </c>
      <c r="M36" s="306"/>
      <c r="N36" s="275">
        <v>41406</v>
      </c>
      <c r="O36" s="275">
        <v>32078</v>
      </c>
      <c r="P36" s="275">
        <v>73484</v>
      </c>
      <c r="Q36" s="275">
        <v>0</v>
      </c>
      <c r="R36" s="275">
        <v>73484</v>
      </c>
    </row>
    <row r="37" spans="1:18" ht="21.95" customHeight="1">
      <c r="A37" s="4" t="s">
        <v>5</v>
      </c>
      <c r="B37" s="275">
        <v>42505</v>
      </c>
      <c r="C37" s="275">
        <v>37925</v>
      </c>
      <c r="D37" s="275">
        <v>80430</v>
      </c>
      <c r="E37" s="275">
        <v>0</v>
      </c>
      <c r="F37" s="275">
        <v>80430</v>
      </c>
      <c r="G37" s="306"/>
      <c r="H37" s="275">
        <v>0</v>
      </c>
      <c r="I37" s="275">
        <v>0</v>
      </c>
      <c r="J37" s="275">
        <v>0</v>
      </c>
      <c r="K37" s="275">
        <v>0</v>
      </c>
      <c r="L37" s="275">
        <v>0</v>
      </c>
      <c r="M37" s="306"/>
      <c r="N37" s="275">
        <v>0</v>
      </c>
      <c r="O37" s="275">
        <v>0</v>
      </c>
      <c r="P37" s="275">
        <v>0</v>
      </c>
      <c r="Q37" s="275">
        <v>0</v>
      </c>
      <c r="R37" s="275">
        <v>0</v>
      </c>
    </row>
    <row r="38" spans="1:18" ht="21.95" customHeight="1">
      <c r="A38" s="4" t="s">
        <v>6</v>
      </c>
      <c r="B38" s="275">
        <v>0</v>
      </c>
      <c r="C38" s="275">
        <v>0</v>
      </c>
      <c r="D38" s="275">
        <v>0</v>
      </c>
      <c r="E38" s="275">
        <v>18140</v>
      </c>
      <c r="F38" s="275">
        <v>18140</v>
      </c>
      <c r="G38" s="306"/>
      <c r="H38" s="275">
        <v>0</v>
      </c>
      <c r="I38" s="275">
        <v>0</v>
      </c>
      <c r="J38" s="275">
        <v>0</v>
      </c>
      <c r="K38" s="275">
        <v>0</v>
      </c>
      <c r="L38" s="275">
        <v>0</v>
      </c>
      <c r="M38" s="306"/>
      <c r="N38" s="275">
        <v>312</v>
      </c>
      <c r="O38" s="275">
        <v>0</v>
      </c>
      <c r="P38" s="275">
        <v>312</v>
      </c>
      <c r="Q38" s="275">
        <v>0</v>
      </c>
      <c r="R38" s="275">
        <v>312</v>
      </c>
    </row>
    <row r="39" spans="1:18" ht="21.95" customHeight="1">
      <c r="A39" s="4" t="s">
        <v>7</v>
      </c>
      <c r="B39" s="275">
        <v>38320</v>
      </c>
      <c r="C39" s="275">
        <v>35292</v>
      </c>
      <c r="D39" s="275">
        <v>73612</v>
      </c>
      <c r="E39" s="275">
        <v>0</v>
      </c>
      <c r="F39" s="275">
        <v>73612</v>
      </c>
      <c r="G39" s="306"/>
      <c r="H39" s="275">
        <v>0</v>
      </c>
      <c r="I39" s="275">
        <v>0</v>
      </c>
      <c r="J39" s="275">
        <v>0</v>
      </c>
      <c r="K39" s="275">
        <v>0</v>
      </c>
      <c r="L39" s="275">
        <v>0</v>
      </c>
      <c r="M39" s="306"/>
      <c r="N39" s="275">
        <v>0</v>
      </c>
      <c r="O39" s="275">
        <v>0</v>
      </c>
      <c r="P39" s="275">
        <v>0</v>
      </c>
      <c r="Q39" s="275">
        <v>0</v>
      </c>
      <c r="R39" s="275">
        <v>0</v>
      </c>
    </row>
    <row r="40" spans="1:18" ht="21.95" customHeight="1">
      <c r="A40" s="4" t="s">
        <v>8</v>
      </c>
      <c r="B40" s="275">
        <v>23478</v>
      </c>
      <c r="C40" s="275">
        <v>28767</v>
      </c>
      <c r="D40" s="275">
        <v>52245</v>
      </c>
      <c r="E40" s="275">
        <v>0</v>
      </c>
      <c r="F40" s="275">
        <v>52245</v>
      </c>
      <c r="G40" s="306"/>
      <c r="H40" s="275">
        <v>0</v>
      </c>
      <c r="I40" s="275">
        <v>0</v>
      </c>
      <c r="J40" s="275">
        <v>0</v>
      </c>
      <c r="K40" s="275">
        <v>0</v>
      </c>
      <c r="L40" s="275">
        <v>0</v>
      </c>
      <c r="M40" s="306"/>
      <c r="N40" s="275">
        <v>4333</v>
      </c>
      <c r="O40" s="275">
        <v>6733</v>
      </c>
      <c r="P40" s="275">
        <v>11066</v>
      </c>
      <c r="Q40" s="275">
        <v>18610</v>
      </c>
      <c r="R40" s="275">
        <v>29676</v>
      </c>
    </row>
    <row r="41" spans="1:18" ht="21.95" customHeight="1">
      <c r="A41" s="4" t="s">
        <v>9</v>
      </c>
      <c r="B41" s="275">
        <v>24560</v>
      </c>
      <c r="C41" s="275">
        <v>24718</v>
      </c>
      <c r="D41" s="275">
        <v>49278</v>
      </c>
      <c r="E41" s="275">
        <v>0</v>
      </c>
      <c r="F41" s="275">
        <v>49278</v>
      </c>
      <c r="G41" s="306"/>
      <c r="H41" s="275">
        <v>4917</v>
      </c>
      <c r="I41" s="275">
        <v>4660</v>
      </c>
      <c r="J41" s="275">
        <v>9577</v>
      </c>
      <c r="K41" s="275">
        <v>0</v>
      </c>
      <c r="L41" s="275">
        <v>9577</v>
      </c>
      <c r="M41" s="306"/>
      <c r="N41" s="275">
        <v>1628</v>
      </c>
      <c r="O41" s="275">
        <v>2916</v>
      </c>
      <c r="P41" s="275">
        <v>4544</v>
      </c>
      <c r="Q41" s="275">
        <v>0</v>
      </c>
      <c r="R41" s="275">
        <v>4544</v>
      </c>
    </row>
    <row r="42" spans="1:18" ht="21.95" customHeight="1">
      <c r="A42" s="4" t="s">
        <v>10</v>
      </c>
      <c r="B42" s="275">
        <v>47436</v>
      </c>
      <c r="C42" s="275">
        <v>46215</v>
      </c>
      <c r="D42" s="275">
        <v>93651</v>
      </c>
      <c r="E42" s="275">
        <v>0</v>
      </c>
      <c r="F42" s="275">
        <v>93651</v>
      </c>
      <c r="G42" s="306"/>
      <c r="H42" s="275">
        <v>0</v>
      </c>
      <c r="I42" s="275">
        <v>0</v>
      </c>
      <c r="J42" s="275">
        <v>0</v>
      </c>
      <c r="K42" s="275">
        <v>0</v>
      </c>
      <c r="L42" s="275">
        <v>0</v>
      </c>
      <c r="M42" s="306"/>
      <c r="N42" s="275">
        <v>0</v>
      </c>
      <c r="O42" s="275">
        <v>0</v>
      </c>
      <c r="P42" s="275">
        <v>0</v>
      </c>
      <c r="Q42" s="275">
        <v>0</v>
      </c>
      <c r="R42" s="275">
        <v>0</v>
      </c>
    </row>
    <row r="43" spans="1:18" ht="21.95" customHeight="1">
      <c r="A43" s="4" t="s">
        <v>11</v>
      </c>
      <c r="B43" s="275">
        <v>115473</v>
      </c>
      <c r="C43" s="275">
        <v>129143</v>
      </c>
      <c r="D43" s="275">
        <v>244616</v>
      </c>
      <c r="E43" s="275">
        <v>0</v>
      </c>
      <c r="F43" s="275">
        <v>244616</v>
      </c>
      <c r="G43" s="306"/>
      <c r="H43" s="275">
        <v>0</v>
      </c>
      <c r="I43" s="275">
        <v>0</v>
      </c>
      <c r="J43" s="275">
        <v>0</v>
      </c>
      <c r="K43" s="275">
        <v>0</v>
      </c>
      <c r="L43" s="275">
        <v>0</v>
      </c>
      <c r="M43" s="306"/>
      <c r="N43" s="275">
        <v>221</v>
      </c>
      <c r="O43" s="275">
        <v>635</v>
      </c>
      <c r="P43" s="275">
        <v>856</v>
      </c>
      <c r="Q43" s="275">
        <v>28056</v>
      </c>
      <c r="R43" s="275">
        <v>28912</v>
      </c>
    </row>
    <row r="44" spans="1:18" ht="21.95" customHeight="1" thickBot="1">
      <c r="A44" s="16" t="s">
        <v>12</v>
      </c>
      <c r="B44" s="277">
        <v>15035</v>
      </c>
      <c r="C44" s="277">
        <v>14440</v>
      </c>
      <c r="D44" s="277">
        <v>29475</v>
      </c>
      <c r="E44" s="277">
        <v>36312</v>
      </c>
      <c r="F44" s="277">
        <v>65787</v>
      </c>
      <c r="G44" s="307"/>
      <c r="H44" s="277">
        <v>7067</v>
      </c>
      <c r="I44" s="277">
        <v>7973</v>
      </c>
      <c r="J44" s="277">
        <v>15040</v>
      </c>
      <c r="K44" s="277">
        <v>0</v>
      </c>
      <c r="L44" s="277">
        <v>15040</v>
      </c>
      <c r="M44" s="307"/>
      <c r="N44" s="277">
        <v>643</v>
      </c>
      <c r="O44" s="277">
        <v>8143</v>
      </c>
      <c r="P44" s="277">
        <v>8786</v>
      </c>
      <c r="Q44" s="277">
        <v>2289</v>
      </c>
      <c r="R44" s="277">
        <v>11075</v>
      </c>
    </row>
    <row r="45" spans="1:18" ht="21.95" customHeight="1" thickTop="1" thickBot="1">
      <c r="A45" s="224" t="s">
        <v>13</v>
      </c>
      <c r="B45" s="291">
        <v>540481</v>
      </c>
      <c r="C45" s="291">
        <v>577297</v>
      </c>
      <c r="D45" s="291">
        <v>1117778</v>
      </c>
      <c r="E45" s="291">
        <v>427035</v>
      </c>
      <c r="F45" s="291">
        <v>1544813</v>
      </c>
      <c r="G45" s="291">
        <v>0</v>
      </c>
      <c r="H45" s="291">
        <v>63393</v>
      </c>
      <c r="I45" s="291">
        <v>59869</v>
      </c>
      <c r="J45" s="291">
        <v>123262</v>
      </c>
      <c r="K45" s="291">
        <v>55321</v>
      </c>
      <c r="L45" s="291">
        <v>178583</v>
      </c>
      <c r="M45" s="291">
        <v>0</v>
      </c>
      <c r="N45" s="291">
        <v>94208</v>
      </c>
      <c r="O45" s="291">
        <v>94859</v>
      </c>
      <c r="P45" s="291">
        <v>189067</v>
      </c>
      <c r="Q45" s="291">
        <v>572884</v>
      </c>
      <c r="R45" s="291">
        <v>761951</v>
      </c>
    </row>
    <row r="46" spans="1:18" ht="21.95" customHeight="1" thickTop="1" thickBot="1">
      <c r="A46" s="225" t="s">
        <v>14</v>
      </c>
      <c r="B46" s="279"/>
      <c r="C46" s="279"/>
      <c r="D46" s="279"/>
      <c r="E46" s="279"/>
      <c r="F46" s="279"/>
      <c r="G46" s="308"/>
      <c r="H46" s="279"/>
      <c r="I46" s="279"/>
      <c r="J46" s="279"/>
      <c r="K46" s="279"/>
      <c r="L46" s="279"/>
      <c r="M46" s="308"/>
      <c r="N46" s="279"/>
      <c r="O46" s="279"/>
      <c r="P46" s="279"/>
      <c r="Q46" s="279"/>
      <c r="R46" s="279"/>
    </row>
    <row r="47" spans="1:18" ht="21.95" customHeight="1" thickTop="1">
      <c r="A47" s="76" t="s">
        <v>15</v>
      </c>
      <c r="B47" s="280">
        <v>23936</v>
      </c>
      <c r="C47" s="280">
        <v>22941</v>
      </c>
      <c r="D47" s="280">
        <v>46877</v>
      </c>
      <c r="E47" s="280">
        <v>0</v>
      </c>
      <c r="F47" s="280">
        <v>46877</v>
      </c>
      <c r="G47" s="309"/>
      <c r="H47" s="280">
        <v>0</v>
      </c>
      <c r="I47" s="280">
        <v>0</v>
      </c>
      <c r="J47" s="280">
        <v>0</v>
      </c>
      <c r="K47" s="280">
        <v>0</v>
      </c>
      <c r="L47" s="280">
        <v>0</v>
      </c>
      <c r="M47" s="309"/>
      <c r="N47" s="280">
        <v>66521</v>
      </c>
      <c r="O47" s="280">
        <v>87708</v>
      </c>
      <c r="P47" s="280">
        <v>154229</v>
      </c>
      <c r="Q47" s="280">
        <v>26335</v>
      </c>
      <c r="R47" s="280">
        <v>180564</v>
      </c>
    </row>
    <row r="48" spans="1:18" ht="21.95" customHeight="1">
      <c r="A48" s="4" t="s">
        <v>16</v>
      </c>
      <c r="B48" s="275">
        <v>21519</v>
      </c>
      <c r="C48" s="275">
        <v>33405</v>
      </c>
      <c r="D48" s="275">
        <v>54924</v>
      </c>
      <c r="E48" s="275">
        <v>0</v>
      </c>
      <c r="F48" s="275">
        <v>54924</v>
      </c>
      <c r="G48" s="306"/>
      <c r="H48" s="275">
        <v>3178</v>
      </c>
      <c r="I48" s="275">
        <v>5245</v>
      </c>
      <c r="J48" s="275">
        <v>8423</v>
      </c>
      <c r="K48" s="275">
        <v>0</v>
      </c>
      <c r="L48" s="275">
        <v>8423</v>
      </c>
      <c r="M48" s="306"/>
      <c r="N48" s="275">
        <v>141051.00000000003</v>
      </c>
      <c r="O48" s="275">
        <v>381990.00000000006</v>
      </c>
      <c r="P48" s="275">
        <v>523041.00000000012</v>
      </c>
      <c r="Q48" s="275">
        <v>0</v>
      </c>
      <c r="R48" s="275">
        <v>523041.00000000012</v>
      </c>
    </row>
    <row r="49" spans="1:22" ht="21.95" customHeight="1" thickBot="1">
      <c r="A49" s="16" t="s">
        <v>17</v>
      </c>
      <c r="B49" s="281">
        <v>62969</v>
      </c>
      <c r="C49" s="282">
        <v>115953</v>
      </c>
      <c r="D49" s="277">
        <v>178922</v>
      </c>
      <c r="E49" s="282">
        <v>0</v>
      </c>
      <c r="F49" s="277">
        <v>178922</v>
      </c>
      <c r="G49" s="305"/>
      <c r="H49" s="282">
        <v>0</v>
      </c>
      <c r="I49" s="282">
        <v>0</v>
      </c>
      <c r="J49" s="277">
        <v>0</v>
      </c>
      <c r="K49" s="282">
        <v>0</v>
      </c>
      <c r="L49" s="277">
        <v>0</v>
      </c>
      <c r="M49" s="305"/>
      <c r="N49" s="282">
        <v>25305.999999999996</v>
      </c>
      <c r="O49" s="282">
        <v>41250</v>
      </c>
      <c r="P49" s="277">
        <v>66556</v>
      </c>
      <c r="Q49" s="282">
        <v>0</v>
      </c>
      <c r="R49" s="277">
        <v>66556</v>
      </c>
    </row>
    <row r="50" spans="1:22" ht="21.95" customHeight="1" thickTop="1" thickBot="1">
      <c r="A50" s="224" t="s">
        <v>13</v>
      </c>
      <c r="B50" s="291">
        <v>108424</v>
      </c>
      <c r="C50" s="291">
        <v>172299</v>
      </c>
      <c r="D50" s="291">
        <v>280723</v>
      </c>
      <c r="E50" s="291">
        <v>0</v>
      </c>
      <c r="F50" s="291">
        <v>280723</v>
      </c>
      <c r="G50" s="291">
        <v>0</v>
      </c>
      <c r="H50" s="291">
        <v>3178</v>
      </c>
      <c r="I50" s="291">
        <v>5245</v>
      </c>
      <c r="J50" s="291">
        <v>8423</v>
      </c>
      <c r="K50" s="291">
        <v>0</v>
      </c>
      <c r="L50" s="291">
        <v>8423</v>
      </c>
      <c r="M50" s="291">
        <v>0</v>
      </c>
      <c r="N50" s="291">
        <v>232878.00000000003</v>
      </c>
      <c r="O50" s="291">
        <v>510948.00000000006</v>
      </c>
      <c r="P50" s="291">
        <v>743826.00000000012</v>
      </c>
      <c r="Q50" s="291">
        <v>26335</v>
      </c>
      <c r="R50" s="291">
        <v>770161.00000000012</v>
      </c>
    </row>
    <row r="51" spans="1:22" ht="21.95" customHeight="1" thickTop="1" thickBot="1">
      <c r="A51" s="24" t="s">
        <v>18</v>
      </c>
      <c r="B51" s="279">
        <v>648905</v>
      </c>
      <c r="C51" s="279">
        <v>749596</v>
      </c>
      <c r="D51" s="279">
        <v>1398501</v>
      </c>
      <c r="E51" s="279">
        <v>427035</v>
      </c>
      <c r="F51" s="279">
        <v>1825536</v>
      </c>
      <c r="G51" s="279">
        <v>0</v>
      </c>
      <c r="H51" s="279">
        <v>66571</v>
      </c>
      <c r="I51" s="279">
        <v>65114</v>
      </c>
      <c r="J51" s="279">
        <v>131685</v>
      </c>
      <c r="K51" s="279">
        <v>55321</v>
      </c>
      <c r="L51" s="279">
        <v>187006</v>
      </c>
      <c r="M51" s="279">
        <v>0</v>
      </c>
      <c r="N51" s="279">
        <v>327086</v>
      </c>
      <c r="O51" s="279">
        <v>605807</v>
      </c>
      <c r="P51" s="279">
        <v>932893.00000000012</v>
      </c>
      <c r="Q51" s="279">
        <v>599219</v>
      </c>
      <c r="R51" s="279">
        <v>1532112</v>
      </c>
    </row>
    <row r="52" spans="1:22" ht="19.5" customHeight="1" thickTop="1">
      <c r="A52" s="10"/>
      <c r="B52" s="10"/>
      <c r="C52" s="10"/>
      <c r="D52" s="10"/>
      <c r="E52" s="10"/>
      <c r="F52" s="10"/>
      <c r="G52" s="10"/>
      <c r="H52" s="11"/>
      <c r="I52" s="11"/>
      <c r="J52" s="11"/>
      <c r="K52" s="11"/>
      <c r="L52" s="11"/>
      <c r="M52" s="11"/>
      <c r="N52" s="11"/>
      <c r="O52" s="11"/>
      <c r="P52" s="11"/>
      <c r="Q52" s="11"/>
      <c r="R52" s="60" t="s">
        <v>48</v>
      </c>
    </row>
    <row r="53" spans="1:22" ht="27.75" customHeight="1">
      <c r="A53" s="358"/>
      <c r="B53" s="358"/>
      <c r="C53" s="358"/>
      <c r="D53" s="358"/>
      <c r="E53" s="358"/>
      <c r="F53" s="358"/>
      <c r="G53" s="358"/>
      <c r="H53" s="358"/>
      <c r="I53" s="358"/>
      <c r="J53" s="358"/>
      <c r="K53" s="358"/>
      <c r="L53" s="358"/>
      <c r="M53" s="358"/>
      <c r="N53" s="358"/>
      <c r="O53" s="358"/>
      <c r="P53" s="358"/>
      <c r="Q53" s="358"/>
      <c r="R53" s="358"/>
      <c r="S53" s="358"/>
      <c r="T53" s="358"/>
      <c r="U53" s="358"/>
      <c r="V53" s="358"/>
    </row>
    <row r="54" spans="1:22" ht="31.5" customHeight="1">
      <c r="A54" s="10"/>
      <c r="B54" s="10"/>
      <c r="C54" s="10"/>
      <c r="D54" s="10"/>
      <c r="E54" s="10"/>
      <c r="F54" s="10"/>
      <c r="G54" s="10"/>
      <c r="H54" s="11"/>
      <c r="I54" s="11"/>
      <c r="J54" s="11"/>
      <c r="K54" s="11"/>
      <c r="L54" s="11"/>
      <c r="M54" s="11"/>
      <c r="N54" s="11"/>
      <c r="O54" s="11"/>
      <c r="P54" s="11"/>
      <c r="Q54" s="11"/>
      <c r="R54" s="11"/>
    </row>
    <row r="55" spans="1:22" ht="15" thickBot="1">
      <c r="A55" s="11"/>
      <c r="B55" s="11"/>
      <c r="C55" s="11"/>
      <c r="D55" s="11"/>
      <c r="E55" s="11"/>
      <c r="F55" s="11"/>
      <c r="G55" s="11"/>
      <c r="H55" s="11"/>
      <c r="I55" s="11"/>
      <c r="J55" s="11"/>
      <c r="K55" s="11"/>
      <c r="L55" s="11"/>
      <c r="M55" s="11"/>
      <c r="N55" s="11"/>
      <c r="O55" s="11"/>
      <c r="P55" s="11"/>
      <c r="Q55" s="11"/>
      <c r="R55" s="11"/>
    </row>
    <row r="56" spans="1:22" ht="25.5" customHeight="1">
      <c r="A56" s="337" t="s">
        <v>67</v>
      </c>
      <c r="B56" s="337"/>
      <c r="C56" s="337"/>
      <c r="D56" s="337"/>
      <c r="E56" s="337"/>
      <c r="F56" s="337"/>
      <c r="G56" s="19"/>
      <c r="H56" s="19"/>
      <c r="I56" s="19"/>
      <c r="J56" s="19"/>
      <c r="K56" s="19"/>
      <c r="L56" s="333">
        <v>90</v>
      </c>
      <c r="M56" s="19"/>
      <c r="N56" s="19"/>
      <c r="O56" s="19"/>
      <c r="P56" s="19"/>
      <c r="Q56" s="19"/>
      <c r="R56" s="19"/>
      <c r="S56" s="19"/>
    </row>
    <row r="57" spans="1:22" ht="21.75" customHeight="1">
      <c r="A57" s="348" t="s">
        <v>136</v>
      </c>
      <c r="B57" s="348"/>
      <c r="C57" s="348"/>
      <c r="D57" s="348"/>
      <c r="E57" s="348"/>
      <c r="F57" s="348"/>
      <c r="G57" s="348"/>
      <c r="H57" s="348"/>
      <c r="I57" s="348"/>
      <c r="J57" s="348"/>
      <c r="K57" s="348"/>
      <c r="L57" s="348"/>
      <c r="M57" s="348"/>
      <c r="N57" s="348"/>
      <c r="O57" s="348"/>
      <c r="P57" s="348"/>
      <c r="Q57" s="348"/>
      <c r="R57" s="348"/>
    </row>
    <row r="58" spans="1:22" ht="24" customHeight="1" thickBot="1">
      <c r="A58" s="367" t="s">
        <v>55</v>
      </c>
      <c r="B58" s="367"/>
      <c r="C58" s="367"/>
      <c r="D58" s="367"/>
      <c r="E58" s="367"/>
      <c r="F58" s="367"/>
      <c r="G58" s="367"/>
      <c r="H58" s="367"/>
      <c r="I58" s="367"/>
      <c r="J58" s="367"/>
      <c r="K58" s="367"/>
      <c r="L58" s="367"/>
      <c r="M58" s="367"/>
      <c r="N58" s="367"/>
      <c r="O58" s="367"/>
      <c r="P58" s="367"/>
      <c r="Q58" s="367"/>
      <c r="R58" s="367"/>
    </row>
    <row r="59" spans="1:22" ht="22.5" customHeight="1" thickTop="1">
      <c r="A59" s="359" t="s">
        <v>0</v>
      </c>
      <c r="B59" s="366" t="s">
        <v>49</v>
      </c>
      <c r="C59" s="366"/>
      <c r="D59" s="366"/>
      <c r="E59" s="366"/>
      <c r="F59" s="366"/>
      <c r="G59" s="89"/>
      <c r="H59" s="365" t="s">
        <v>50</v>
      </c>
      <c r="I59" s="365"/>
      <c r="J59" s="365"/>
      <c r="K59" s="365"/>
      <c r="L59" s="365"/>
      <c r="M59" s="89"/>
      <c r="N59" s="365" t="s">
        <v>30</v>
      </c>
      <c r="O59" s="365"/>
      <c r="P59" s="365"/>
      <c r="Q59" s="365"/>
      <c r="R59" s="365"/>
    </row>
    <row r="60" spans="1:22" ht="38.25" customHeight="1">
      <c r="A60" s="360"/>
      <c r="B60" s="27" t="s">
        <v>39</v>
      </c>
      <c r="C60" s="27" t="s">
        <v>40</v>
      </c>
      <c r="D60" s="27" t="s">
        <v>30</v>
      </c>
      <c r="E60" s="27" t="s">
        <v>122</v>
      </c>
      <c r="F60" s="27" t="s">
        <v>79</v>
      </c>
      <c r="G60" s="28"/>
      <c r="H60" s="27" t="s">
        <v>39</v>
      </c>
      <c r="I60" s="27" t="s">
        <v>40</v>
      </c>
      <c r="J60" s="27" t="s">
        <v>30</v>
      </c>
      <c r="K60" s="27" t="s">
        <v>122</v>
      </c>
      <c r="L60" s="27" t="s">
        <v>79</v>
      </c>
      <c r="M60" s="28"/>
      <c r="N60" s="27" t="s">
        <v>39</v>
      </c>
      <c r="O60" s="27" t="s">
        <v>40</v>
      </c>
      <c r="P60" s="27" t="s">
        <v>30</v>
      </c>
      <c r="Q60" s="27" t="s">
        <v>122</v>
      </c>
      <c r="R60" s="27" t="s">
        <v>79</v>
      </c>
    </row>
    <row r="61" spans="1:22" ht="21" customHeight="1">
      <c r="A61" s="4" t="s">
        <v>1</v>
      </c>
      <c r="B61" s="285">
        <v>0</v>
      </c>
      <c r="C61" s="285">
        <v>0</v>
      </c>
      <c r="D61" s="285">
        <v>0</v>
      </c>
      <c r="E61" s="285">
        <v>1355</v>
      </c>
      <c r="F61" s="285">
        <v>1355</v>
      </c>
      <c r="G61" s="300"/>
      <c r="H61" s="285">
        <v>0</v>
      </c>
      <c r="I61" s="285">
        <v>0</v>
      </c>
      <c r="J61" s="285">
        <v>0</v>
      </c>
      <c r="K61" s="285">
        <v>19017</v>
      </c>
      <c r="L61" s="285">
        <v>19017</v>
      </c>
      <c r="M61" s="300"/>
      <c r="N61" s="285">
        <v>483825</v>
      </c>
      <c r="O61" s="285">
        <v>646546.00000000012</v>
      </c>
      <c r="P61" s="285">
        <v>1130371</v>
      </c>
      <c r="Q61" s="285">
        <v>204721</v>
      </c>
      <c r="R61" s="285">
        <v>1335092</v>
      </c>
    </row>
    <row r="62" spans="1:22" ht="21" customHeight="1">
      <c r="A62" s="4" t="s">
        <v>2</v>
      </c>
      <c r="B62" s="285">
        <v>2131</v>
      </c>
      <c r="C62" s="285">
        <v>1853</v>
      </c>
      <c r="D62" s="285">
        <v>3984</v>
      </c>
      <c r="E62" s="285">
        <v>0</v>
      </c>
      <c r="F62" s="285">
        <v>3984</v>
      </c>
      <c r="G62" s="300"/>
      <c r="H62" s="285">
        <v>15000</v>
      </c>
      <c r="I62" s="285">
        <v>9000</v>
      </c>
      <c r="J62" s="285">
        <v>24000</v>
      </c>
      <c r="K62" s="285">
        <v>0</v>
      </c>
      <c r="L62" s="285">
        <v>24000</v>
      </c>
      <c r="M62" s="300"/>
      <c r="N62" s="285">
        <v>760083</v>
      </c>
      <c r="O62" s="285">
        <v>1778181</v>
      </c>
      <c r="P62" s="285">
        <v>2538264</v>
      </c>
      <c r="Q62" s="285">
        <v>0</v>
      </c>
      <c r="R62" s="285">
        <v>2538264</v>
      </c>
    </row>
    <row r="63" spans="1:22" ht="21" customHeight="1">
      <c r="A63" s="4" t="s">
        <v>3</v>
      </c>
      <c r="B63" s="285">
        <v>0</v>
      </c>
      <c r="C63" s="285">
        <v>0</v>
      </c>
      <c r="D63" s="285">
        <v>0</v>
      </c>
      <c r="E63" s="285">
        <v>73000</v>
      </c>
      <c r="F63" s="285">
        <v>73000</v>
      </c>
      <c r="G63" s="300"/>
      <c r="H63" s="285">
        <v>0</v>
      </c>
      <c r="I63" s="285">
        <v>0</v>
      </c>
      <c r="J63" s="285">
        <v>0</v>
      </c>
      <c r="K63" s="285">
        <v>91250</v>
      </c>
      <c r="L63" s="285">
        <v>91250</v>
      </c>
      <c r="M63" s="300"/>
      <c r="N63" s="285">
        <v>2887791.9999999986</v>
      </c>
      <c r="O63" s="285">
        <v>4335934</v>
      </c>
      <c r="P63" s="285">
        <v>7223725.9999999981</v>
      </c>
      <c r="Q63" s="285">
        <v>4187451</v>
      </c>
      <c r="R63" s="285">
        <v>11411176.999999998</v>
      </c>
    </row>
    <row r="64" spans="1:22" ht="21" customHeight="1">
      <c r="A64" s="4" t="s">
        <v>4</v>
      </c>
      <c r="B64" s="285">
        <v>758</v>
      </c>
      <c r="C64" s="285">
        <v>729</v>
      </c>
      <c r="D64" s="285">
        <v>1487</v>
      </c>
      <c r="E64" s="285">
        <v>0</v>
      </c>
      <c r="F64" s="285">
        <v>1487</v>
      </c>
      <c r="G64" s="300"/>
      <c r="H64" s="285">
        <v>0</v>
      </c>
      <c r="I64" s="285">
        <v>0</v>
      </c>
      <c r="J64" s="285">
        <v>0</v>
      </c>
      <c r="K64" s="285">
        <v>30028</v>
      </c>
      <c r="L64" s="285">
        <v>30028</v>
      </c>
      <c r="M64" s="300"/>
      <c r="N64" s="285">
        <v>985684</v>
      </c>
      <c r="O64" s="285">
        <v>1229443</v>
      </c>
      <c r="P64" s="285">
        <v>2215127</v>
      </c>
      <c r="Q64" s="285">
        <v>492146.0000000014</v>
      </c>
      <c r="R64" s="285">
        <v>2707273.0000000014</v>
      </c>
    </row>
    <row r="65" spans="1:18" ht="21" customHeight="1">
      <c r="A65" s="4" t="s">
        <v>5</v>
      </c>
      <c r="B65" s="285">
        <v>908</v>
      </c>
      <c r="C65" s="285">
        <v>443</v>
      </c>
      <c r="D65" s="285">
        <v>1351</v>
      </c>
      <c r="E65" s="285">
        <v>0</v>
      </c>
      <c r="F65" s="285">
        <v>1351</v>
      </c>
      <c r="G65" s="300"/>
      <c r="H65" s="285">
        <v>30940</v>
      </c>
      <c r="I65" s="285">
        <v>60</v>
      </c>
      <c r="J65" s="285">
        <v>31000</v>
      </c>
      <c r="K65" s="285">
        <v>0</v>
      </c>
      <c r="L65" s="285">
        <v>31000</v>
      </c>
      <c r="M65" s="300"/>
      <c r="N65" s="285">
        <v>931010</v>
      </c>
      <c r="O65" s="285">
        <v>1252015.0000000002</v>
      </c>
      <c r="P65" s="285">
        <v>2183025</v>
      </c>
      <c r="Q65" s="285">
        <v>0</v>
      </c>
      <c r="R65" s="285">
        <v>2183025</v>
      </c>
    </row>
    <row r="66" spans="1:18" ht="21" customHeight="1">
      <c r="A66" s="4" t="s">
        <v>6</v>
      </c>
      <c r="B66" s="285">
        <v>979</v>
      </c>
      <c r="C66" s="285">
        <v>1018</v>
      </c>
      <c r="D66" s="285">
        <v>1997</v>
      </c>
      <c r="E66" s="285">
        <v>0</v>
      </c>
      <c r="F66" s="285">
        <v>1997</v>
      </c>
      <c r="G66" s="300"/>
      <c r="H66" s="285">
        <v>19750</v>
      </c>
      <c r="I66" s="285">
        <v>50</v>
      </c>
      <c r="J66" s="285">
        <v>19800</v>
      </c>
      <c r="K66" s="285">
        <v>0</v>
      </c>
      <c r="L66" s="285">
        <v>19800</v>
      </c>
      <c r="M66" s="300"/>
      <c r="N66" s="285">
        <v>765058</v>
      </c>
      <c r="O66" s="285">
        <v>848167.99999999988</v>
      </c>
      <c r="P66" s="285">
        <v>1613226</v>
      </c>
      <c r="Q66" s="285">
        <v>254383.99999999977</v>
      </c>
      <c r="R66" s="285">
        <v>1867609.9999999998</v>
      </c>
    </row>
    <row r="67" spans="1:18" ht="21" customHeight="1">
      <c r="A67" s="4" t="s">
        <v>7</v>
      </c>
      <c r="B67" s="285">
        <v>0</v>
      </c>
      <c r="C67" s="285">
        <v>0</v>
      </c>
      <c r="D67" s="285">
        <v>0</v>
      </c>
      <c r="E67" s="285">
        <v>0</v>
      </c>
      <c r="F67" s="285">
        <v>0</v>
      </c>
      <c r="G67" s="300"/>
      <c r="H67" s="285">
        <v>27322</v>
      </c>
      <c r="I67" s="285">
        <v>245</v>
      </c>
      <c r="J67" s="285">
        <v>27567</v>
      </c>
      <c r="K67" s="285">
        <v>0</v>
      </c>
      <c r="L67" s="285">
        <v>27567</v>
      </c>
      <c r="M67" s="300"/>
      <c r="N67" s="285">
        <v>1101163.0000000002</v>
      </c>
      <c r="O67" s="285">
        <v>1531644</v>
      </c>
      <c r="P67" s="285">
        <v>2632807</v>
      </c>
      <c r="Q67" s="285">
        <v>32649</v>
      </c>
      <c r="R67" s="285">
        <v>2665456</v>
      </c>
    </row>
    <row r="68" spans="1:18" ht="21" customHeight="1">
      <c r="A68" s="4" t="s">
        <v>8</v>
      </c>
      <c r="B68" s="285">
        <v>0</v>
      </c>
      <c r="C68" s="285">
        <v>0</v>
      </c>
      <c r="D68" s="285">
        <v>0</v>
      </c>
      <c r="E68" s="285">
        <v>2414</v>
      </c>
      <c r="F68" s="285">
        <v>2414</v>
      </c>
      <c r="G68" s="300"/>
      <c r="H68" s="285">
        <v>22799</v>
      </c>
      <c r="I68" s="285">
        <v>213</v>
      </c>
      <c r="J68" s="285">
        <v>23012</v>
      </c>
      <c r="K68" s="285">
        <v>0</v>
      </c>
      <c r="L68" s="285">
        <v>23012</v>
      </c>
      <c r="M68" s="300"/>
      <c r="N68" s="285">
        <v>824286.00000000012</v>
      </c>
      <c r="O68" s="285">
        <v>941716.00000000012</v>
      </c>
      <c r="P68" s="285">
        <v>1766002.0000000002</v>
      </c>
      <c r="Q68" s="285">
        <v>79095.999999999767</v>
      </c>
      <c r="R68" s="285">
        <v>1845098</v>
      </c>
    </row>
    <row r="69" spans="1:18" ht="21" customHeight="1">
      <c r="A69" s="4" t="s">
        <v>9</v>
      </c>
      <c r="B69" s="285">
        <v>247</v>
      </c>
      <c r="C69" s="285">
        <v>188</v>
      </c>
      <c r="D69" s="285">
        <v>435</v>
      </c>
      <c r="E69" s="285">
        <v>0</v>
      </c>
      <c r="F69" s="285">
        <v>435</v>
      </c>
      <c r="G69" s="300"/>
      <c r="H69" s="285">
        <v>9350</v>
      </c>
      <c r="I69" s="285">
        <v>240</v>
      </c>
      <c r="J69" s="285">
        <v>9590</v>
      </c>
      <c r="K69" s="285">
        <v>0</v>
      </c>
      <c r="L69" s="285">
        <v>9590</v>
      </c>
      <c r="M69" s="300"/>
      <c r="N69" s="285">
        <v>300534.00000000006</v>
      </c>
      <c r="O69" s="285">
        <v>323658.99999999994</v>
      </c>
      <c r="P69" s="285">
        <v>624193</v>
      </c>
      <c r="Q69" s="285">
        <v>0</v>
      </c>
      <c r="R69" s="285">
        <v>624193</v>
      </c>
    </row>
    <row r="70" spans="1:18" ht="21" customHeight="1">
      <c r="A70" s="4" t="s">
        <v>10</v>
      </c>
      <c r="B70" s="285">
        <v>1394</v>
      </c>
      <c r="C70" s="285">
        <v>869</v>
      </c>
      <c r="D70" s="285">
        <v>2263</v>
      </c>
      <c r="E70" s="285">
        <v>0</v>
      </c>
      <c r="F70" s="285">
        <v>2263</v>
      </c>
      <c r="G70" s="300"/>
      <c r="H70" s="285">
        <v>26438</v>
      </c>
      <c r="I70" s="285">
        <v>221</v>
      </c>
      <c r="J70" s="285">
        <v>26659</v>
      </c>
      <c r="K70" s="285">
        <v>0</v>
      </c>
      <c r="L70" s="285">
        <v>26659</v>
      </c>
      <c r="M70" s="300"/>
      <c r="N70" s="285">
        <v>1495717.0000000002</v>
      </c>
      <c r="O70" s="285">
        <v>1777506</v>
      </c>
      <c r="P70" s="285">
        <v>3273223</v>
      </c>
      <c r="Q70" s="285">
        <v>0</v>
      </c>
      <c r="R70" s="285">
        <v>3273223</v>
      </c>
    </row>
    <row r="71" spans="1:18" ht="21" customHeight="1">
      <c r="A71" s="4" t="s">
        <v>11</v>
      </c>
      <c r="B71" s="285">
        <v>0</v>
      </c>
      <c r="C71" s="285">
        <v>0</v>
      </c>
      <c r="D71" s="285">
        <v>0</v>
      </c>
      <c r="E71" s="285">
        <v>600</v>
      </c>
      <c r="F71" s="285">
        <v>600</v>
      </c>
      <c r="G71" s="300"/>
      <c r="H71" s="285">
        <v>14210</v>
      </c>
      <c r="I71" s="285">
        <v>56</v>
      </c>
      <c r="J71" s="285">
        <v>14266</v>
      </c>
      <c r="K71" s="285">
        <v>0</v>
      </c>
      <c r="L71" s="285">
        <v>14266</v>
      </c>
      <c r="M71" s="300"/>
      <c r="N71" s="285">
        <v>614513</v>
      </c>
      <c r="O71" s="285">
        <v>741219</v>
      </c>
      <c r="P71" s="285">
        <v>1355732</v>
      </c>
      <c r="Q71" s="285">
        <v>284745</v>
      </c>
      <c r="R71" s="285">
        <v>1640477</v>
      </c>
    </row>
    <row r="72" spans="1:18" ht="21" customHeight="1" thickBot="1">
      <c r="A72" s="16" t="s">
        <v>12</v>
      </c>
      <c r="B72" s="287">
        <v>1549</v>
      </c>
      <c r="C72" s="287">
        <v>1968</v>
      </c>
      <c r="D72" s="287">
        <v>3517</v>
      </c>
      <c r="E72" s="287">
        <v>0</v>
      </c>
      <c r="F72" s="287">
        <v>3517</v>
      </c>
      <c r="G72" s="301"/>
      <c r="H72" s="287">
        <v>0</v>
      </c>
      <c r="I72" s="287">
        <v>0</v>
      </c>
      <c r="J72" s="287">
        <v>0</v>
      </c>
      <c r="K72" s="287">
        <v>75338</v>
      </c>
      <c r="L72" s="287">
        <v>75338</v>
      </c>
      <c r="M72" s="301"/>
      <c r="N72" s="287">
        <v>1608345.0000000005</v>
      </c>
      <c r="O72" s="287">
        <v>2232845</v>
      </c>
      <c r="P72" s="287">
        <v>3841190.0000000005</v>
      </c>
      <c r="Q72" s="287">
        <v>261972.00000000047</v>
      </c>
      <c r="R72" s="287">
        <v>4103162.0000000009</v>
      </c>
    </row>
    <row r="73" spans="1:18" ht="21" customHeight="1" thickTop="1" thickBot="1">
      <c r="A73" s="224" t="s">
        <v>13</v>
      </c>
      <c r="B73" s="294">
        <v>7966</v>
      </c>
      <c r="C73" s="294">
        <v>7068</v>
      </c>
      <c r="D73" s="294">
        <v>15034</v>
      </c>
      <c r="E73" s="294">
        <v>77369</v>
      </c>
      <c r="F73" s="294">
        <v>92403</v>
      </c>
      <c r="G73" s="294">
        <v>0</v>
      </c>
      <c r="H73" s="294">
        <v>165809</v>
      </c>
      <c r="I73" s="294">
        <v>10085</v>
      </c>
      <c r="J73" s="294">
        <v>175894</v>
      </c>
      <c r="K73" s="294">
        <v>215633</v>
      </c>
      <c r="L73" s="294">
        <v>391527</v>
      </c>
      <c r="M73" s="294">
        <v>0</v>
      </c>
      <c r="N73" s="294">
        <v>12758009.999999998</v>
      </c>
      <c r="O73" s="294">
        <v>17638876</v>
      </c>
      <c r="P73" s="294">
        <v>30396886</v>
      </c>
      <c r="Q73" s="294">
        <v>5797164.0000000019</v>
      </c>
      <c r="R73" s="294">
        <v>36194050</v>
      </c>
    </row>
    <row r="74" spans="1:18" ht="21" customHeight="1" thickTop="1" thickBot="1">
      <c r="A74" s="225" t="s">
        <v>14</v>
      </c>
      <c r="B74" s="292"/>
      <c r="C74" s="292"/>
      <c r="D74" s="292"/>
      <c r="E74" s="292"/>
      <c r="F74" s="292"/>
      <c r="G74" s="290"/>
      <c r="H74" s="292"/>
      <c r="I74" s="292"/>
      <c r="J74" s="292"/>
      <c r="K74" s="292"/>
      <c r="L74" s="292"/>
      <c r="M74" s="290"/>
      <c r="N74" s="292"/>
      <c r="O74" s="292"/>
      <c r="P74" s="292"/>
      <c r="Q74" s="292"/>
      <c r="R74" s="292"/>
    </row>
    <row r="75" spans="1:18" ht="21" customHeight="1" thickTop="1">
      <c r="A75" s="76" t="s">
        <v>15</v>
      </c>
      <c r="B75" s="297">
        <v>1841</v>
      </c>
      <c r="C75" s="297">
        <v>1233</v>
      </c>
      <c r="D75" s="297">
        <v>3074</v>
      </c>
      <c r="E75" s="297">
        <v>0</v>
      </c>
      <c r="F75" s="297">
        <v>3074</v>
      </c>
      <c r="G75" s="302"/>
      <c r="H75" s="297">
        <v>30861</v>
      </c>
      <c r="I75" s="297">
        <v>192</v>
      </c>
      <c r="J75" s="297">
        <v>31053</v>
      </c>
      <c r="K75" s="297">
        <v>0</v>
      </c>
      <c r="L75" s="297">
        <v>31053</v>
      </c>
      <c r="M75" s="302"/>
      <c r="N75" s="297">
        <v>1130753</v>
      </c>
      <c r="O75" s="297">
        <v>1370759.0000000002</v>
      </c>
      <c r="P75" s="297">
        <v>2501512</v>
      </c>
      <c r="Q75" s="297">
        <v>26334.999999999534</v>
      </c>
      <c r="R75" s="297">
        <v>2527846.9999999995</v>
      </c>
    </row>
    <row r="76" spans="1:18" ht="21" customHeight="1">
      <c r="A76" s="4" t="s">
        <v>16</v>
      </c>
      <c r="B76" s="285">
        <v>981</v>
      </c>
      <c r="C76" s="285">
        <v>340</v>
      </c>
      <c r="D76" s="285">
        <v>1321</v>
      </c>
      <c r="E76" s="285">
        <v>0</v>
      </c>
      <c r="F76" s="285">
        <v>1321</v>
      </c>
      <c r="G76" s="300"/>
      <c r="H76" s="285">
        <v>36580</v>
      </c>
      <c r="I76" s="285">
        <v>390</v>
      </c>
      <c r="J76" s="285">
        <v>36970</v>
      </c>
      <c r="K76" s="285">
        <v>0</v>
      </c>
      <c r="L76" s="285">
        <v>36970</v>
      </c>
      <c r="M76" s="300"/>
      <c r="N76" s="285">
        <v>1716788</v>
      </c>
      <c r="O76" s="285">
        <v>2522084</v>
      </c>
      <c r="P76" s="285">
        <v>4238872</v>
      </c>
      <c r="Q76" s="285">
        <v>0</v>
      </c>
      <c r="R76" s="285">
        <v>4238872</v>
      </c>
    </row>
    <row r="77" spans="1:18" ht="21" customHeight="1" thickBot="1">
      <c r="A77" s="16" t="s">
        <v>17</v>
      </c>
      <c r="B77" s="298">
        <v>769</v>
      </c>
      <c r="C77" s="282">
        <v>337</v>
      </c>
      <c r="D77" s="277">
        <v>1106</v>
      </c>
      <c r="E77" s="282">
        <v>0</v>
      </c>
      <c r="F77" s="277">
        <v>1106</v>
      </c>
      <c r="G77" s="305"/>
      <c r="H77" s="282">
        <v>12000</v>
      </c>
      <c r="I77" s="282">
        <v>17000</v>
      </c>
      <c r="J77" s="277">
        <v>29000</v>
      </c>
      <c r="K77" s="282">
        <v>0</v>
      </c>
      <c r="L77" s="277">
        <v>29000</v>
      </c>
      <c r="M77" s="305"/>
      <c r="N77" s="282">
        <v>1534490.9999999998</v>
      </c>
      <c r="O77" s="282">
        <v>2078341.0000000005</v>
      </c>
      <c r="P77" s="277">
        <v>3612832</v>
      </c>
      <c r="Q77" s="282">
        <v>0</v>
      </c>
      <c r="R77" s="277">
        <v>3612832</v>
      </c>
    </row>
    <row r="78" spans="1:18" ht="21" customHeight="1" thickTop="1" thickBot="1">
      <c r="A78" s="224" t="s">
        <v>13</v>
      </c>
      <c r="B78" s="294">
        <v>3591</v>
      </c>
      <c r="C78" s="294">
        <v>1910</v>
      </c>
      <c r="D78" s="294">
        <v>5501</v>
      </c>
      <c r="E78" s="294">
        <v>0</v>
      </c>
      <c r="F78" s="294">
        <v>5501</v>
      </c>
      <c r="G78" s="294">
        <v>0</v>
      </c>
      <c r="H78" s="294">
        <v>79441</v>
      </c>
      <c r="I78" s="294">
        <v>17582</v>
      </c>
      <c r="J78" s="294">
        <v>97023</v>
      </c>
      <c r="K78" s="294">
        <v>0</v>
      </c>
      <c r="L78" s="294">
        <v>97023</v>
      </c>
      <c r="M78" s="294">
        <v>0</v>
      </c>
      <c r="N78" s="294">
        <v>4382032</v>
      </c>
      <c r="O78" s="294">
        <v>5971184</v>
      </c>
      <c r="P78" s="294">
        <v>10353216</v>
      </c>
      <c r="Q78" s="294">
        <v>26334.999999999534</v>
      </c>
      <c r="R78" s="294">
        <v>10379551</v>
      </c>
    </row>
    <row r="79" spans="1:18" ht="21" customHeight="1" thickTop="1" thickBot="1">
      <c r="A79" s="24" t="s">
        <v>18</v>
      </c>
      <c r="B79" s="292">
        <v>11557</v>
      </c>
      <c r="C79" s="292">
        <v>8978</v>
      </c>
      <c r="D79" s="292">
        <v>20535</v>
      </c>
      <c r="E79" s="292">
        <v>77369</v>
      </c>
      <c r="F79" s="292">
        <v>97904</v>
      </c>
      <c r="G79" s="292">
        <v>0</v>
      </c>
      <c r="H79" s="292">
        <v>245250</v>
      </c>
      <c r="I79" s="292">
        <v>27667</v>
      </c>
      <c r="J79" s="292">
        <v>272917</v>
      </c>
      <c r="K79" s="292">
        <v>215633</v>
      </c>
      <c r="L79" s="292">
        <v>488550</v>
      </c>
      <c r="M79" s="292">
        <v>0</v>
      </c>
      <c r="N79" s="292">
        <v>17140042</v>
      </c>
      <c r="O79" s="292">
        <v>23610060</v>
      </c>
      <c r="P79" s="292">
        <v>40750102</v>
      </c>
      <c r="Q79" s="292">
        <v>5823499.0000000019</v>
      </c>
      <c r="R79" s="292">
        <v>46573601</v>
      </c>
    </row>
    <row r="80" spans="1:18" ht="5.25" customHeight="1" thickTop="1">
      <c r="A80" s="10"/>
      <c r="B80" s="10"/>
      <c r="C80" s="10"/>
      <c r="D80" s="10"/>
      <c r="E80" s="10"/>
      <c r="F80" s="10"/>
      <c r="G80" s="10"/>
      <c r="H80" s="11"/>
      <c r="I80" s="11"/>
      <c r="J80" s="11"/>
      <c r="K80" s="11"/>
      <c r="L80" s="11"/>
      <c r="M80" s="11"/>
      <c r="N80" s="11"/>
      <c r="O80" s="11"/>
      <c r="P80" s="11"/>
      <c r="Q80" s="11"/>
      <c r="R80" s="22"/>
    </row>
    <row r="81" spans="1:22" ht="28.5" customHeight="1">
      <c r="A81" s="358"/>
      <c r="B81" s="358"/>
      <c r="C81" s="358"/>
      <c r="D81" s="358"/>
      <c r="E81" s="358"/>
      <c r="F81" s="358"/>
      <c r="G81" s="358"/>
      <c r="H81" s="358"/>
      <c r="I81" s="358"/>
      <c r="J81" s="358"/>
      <c r="K81" s="358"/>
      <c r="L81" s="358"/>
      <c r="M81" s="358"/>
      <c r="N81" s="358"/>
      <c r="O81" s="358"/>
      <c r="P81" s="358"/>
      <c r="Q81" s="358"/>
      <c r="R81" s="358"/>
      <c r="S81" s="358"/>
      <c r="T81" s="358"/>
      <c r="U81" s="358"/>
      <c r="V81" s="358"/>
    </row>
    <row r="82" spans="1:22" ht="15" thickBot="1">
      <c r="A82" s="11"/>
      <c r="B82" s="11"/>
      <c r="C82" s="11"/>
      <c r="D82" s="11"/>
      <c r="E82" s="11"/>
      <c r="F82" s="11"/>
      <c r="G82" s="11"/>
      <c r="H82" s="11"/>
      <c r="I82" s="11"/>
      <c r="J82" s="11"/>
      <c r="K82" s="11"/>
      <c r="L82" s="11"/>
      <c r="M82" s="11"/>
      <c r="N82" s="11"/>
      <c r="O82" s="11"/>
      <c r="P82" s="11"/>
      <c r="Q82" s="11"/>
      <c r="R82" s="11"/>
    </row>
    <row r="83" spans="1:22" ht="25.5" customHeight="1">
      <c r="A83" s="337" t="s">
        <v>67</v>
      </c>
      <c r="B83" s="337"/>
      <c r="C83" s="337"/>
      <c r="D83" s="337"/>
      <c r="E83" s="337"/>
      <c r="F83" s="337"/>
      <c r="G83" s="19"/>
      <c r="H83" s="19"/>
      <c r="I83" s="19"/>
      <c r="J83" s="19"/>
      <c r="K83" s="333">
        <v>91</v>
      </c>
      <c r="L83" s="19"/>
      <c r="M83" s="19"/>
      <c r="N83" s="19"/>
      <c r="O83" s="19"/>
      <c r="P83" s="19"/>
      <c r="Q83" s="19"/>
      <c r="R83" s="19"/>
      <c r="S83" s="19"/>
    </row>
  </sheetData>
  <mergeCells count="24">
    <mergeCell ref="A26:V26"/>
    <mergeCell ref="A81:V81"/>
    <mergeCell ref="A53:V53"/>
    <mergeCell ref="A1:R1"/>
    <mergeCell ref="A58:R58"/>
    <mergeCell ref="A57:R57"/>
    <mergeCell ref="A56:F56"/>
    <mergeCell ref="A28:F28"/>
    <mergeCell ref="A2:R2"/>
    <mergeCell ref="A3:A4"/>
    <mergeCell ref="B3:F3"/>
    <mergeCell ref="H3:L3"/>
    <mergeCell ref="N3:R3"/>
    <mergeCell ref="A83:F83"/>
    <mergeCell ref="A29:R29"/>
    <mergeCell ref="A30:R30"/>
    <mergeCell ref="A31:A32"/>
    <mergeCell ref="B31:F31"/>
    <mergeCell ref="H31:L31"/>
    <mergeCell ref="N31:R31"/>
    <mergeCell ref="A59:A60"/>
    <mergeCell ref="B59:F59"/>
    <mergeCell ref="H59:L59"/>
    <mergeCell ref="N59:R59"/>
  </mergeCells>
  <printOptions horizontalCentered="1"/>
  <pageMargins left="0.70866141732283472" right="0.70866141732283472" top="0.59055118110236227" bottom="0.19685039370078741"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dimension ref="A1:AG83"/>
  <sheetViews>
    <sheetView rightToLeft="1" view="pageBreakPreview" zoomScaleSheetLayoutView="100" workbookViewId="0">
      <selection activeCell="O82" sqref="O82"/>
    </sheetView>
  </sheetViews>
  <sheetFormatPr defaultRowHeight="14.25"/>
  <cols>
    <col min="1" max="1" width="8.75" customWidth="1"/>
    <col min="2" max="3" width="7.25" customWidth="1"/>
    <col min="4" max="4" width="8.125" customWidth="1"/>
    <col min="5" max="5" width="10.125" customWidth="1"/>
    <col min="6" max="6" width="8.625" customWidth="1"/>
    <col min="7" max="7" width="0.875" customWidth="1"/>
    <col min="8" max="8" width="7.625" customWidth="1"/>
    <col min="9" max="9" width="6.375" customWidth="1"/>
    <col min="10" max="10" width="7.125" customWidth="1"/>
    <col min="11" max="11" width="10.625" customWidth="1"/>
    <col min="12" max="12" width="8" customWidth="1"/>
    <col min="13" max="13" width="0.75" customWidth="1"/>
    <col min="14" max="14" width="7.375" customWidth="1"/>
    <col min="15" max="15" width="7.625" customWidth="1"/>
    <col min="16" max="16" width="8.125" customWidth="1"/>
    <col min="17" max="17" width="10.375" customWidth="1"/>
    <col min="18" max="18" width="8.375" customWidth="1"/>
    <col min="19" max="19" width="11.125" hidden="1" customWidth="1"/>
    <col min="20" max="20" width="10.375" hidden="1" customWidth="1"/>
    <col min="21" max="22" width="9.125" hidden="1" customWidth="1"/>
    <col min="23" max="23" width="10.75" hidden="1" customWidth="1"/>
    <col min="24" max="24" width="11.875" hidden="1" customWidth="1"/>
    <col min="25" max="25" width="12" hidden="1" customWidth="1"/>
    <col min="26" max="26" width="10.125" hidden="1" customWidth="1"/>
  </cols>
  <sheetData>
    <row r="1" spans="1:24" ht="24.75" customHeight="1">
      <c r="A1" s="348" t="s">
        <v>137</v>
      </c>
      <c r="B1" s="348"/>
      <c r="C1" s="348"/>
      <c r="D1" s="348"/>
      <c r="E1" s="348"/>
      <c r="F1" s="348"/>
      <c r="G1" s="348"/>
      <c r="H1" s="348"/>
      <c r="I1" s="348"/>
      <c r="J1" s="348"/>
      <c r="K1" s="348"/>
      <c r="L1" s="348"/>
      <c r="M1" s="348"/>
      <c r="N1" s="348"/>
      <c r="O1" s="348"/>
      <c r="P1" s="348"/>
      <c r="Q1" s="348"/>
      <c r="R1" s="348"/>
      <c r="S1" s="88"/>
      <c r="T1" s="88"/>
      <c r="U1" s="88"/>
      <c r="V1" s="88"/>
      <c r="W1" s="88"/>
      <c r="X1" s="88"/>
    </row>
    <row r="2" spans="1:24" ht="22.5" customHeight="1" thickBot="1">
      <c r="A2" s="340" t="s">
        <v>57</v>
      </c>
      <c r="B2" s="340"/>
      <c r="C2" s="340"/>
      <c r="D2" s="340"/>
      <c r="E2" s="340"/>
      <c r="F2" s="340"/>
      <c r="G2" s="340"/>
      <c r="H2" s="340"/>
      <c r="I2" s="340"/>
      <c r="J2" s="340"/>
      <c r="K2" s="340"/>
      <c r="L2" s="340"/>
      <c r="M2" s="340"/>
      <c r="N2" s="340"/>
      <c r="O2" s="340"/>
      <c r="P2" s="340"/>
      <c r="Q2" s="340"/>
      <c r="R2" s="340"/>
      <c r="S2" s="88"/>
      <c r="T2" s="88"/>
      <c r="U2" s="88"/>
      <c r="V2" s="2"/>
      <c r="W2" s="3"/>
    </row>
    <row r="3" spans="1:24" ht="22.5" customHeight="1" thickTop="1">
      <c r="A3" s="359" t="s">
        <v>0</v>
      </c>
      <c r="B3" s="366" t="s">
        <v>23</v>
      </c>
      <c r="C3" s="366"/>
      <c r="D3" s="366"/>
      <c r="E3" s="366"/>
      <c r="F3" s="366"/>
      <c r="G3" s="89"/>
      <c r="H3" s="366" t="s">
        <v>24</v>
      </c>
      <c r="I3" s="366"/>
      <c r="J3" s="366"/>
      <c r="K3" s="366"/>
      <c r="L3" s="89"/>
      <c r="M3" s="89"/>
      <c r="N3" s="365" t="s">
        <v>25</v>
      </c>
      <c r="O3" s="365"/>
      <c r="P3" s="365"/>
      <c r="Q3" s="365"/>
      <c r="R3" s="365"/>
      <c r="S3" s="88"/>
      <c r="T3" s="88"/>
      <c r="U3" s="88"/>
      <c r="V3" s="2"/>
      <c r="W3" s="3"/>
    </row>
    <row r="4" spans="1:24" ht="39.75" customHeight="1">
      <c r="A4" s="360"/>
      <c r="B4" s="27" t="s">
        <v>39</v>
      </c>
      <c r="C4" s="27" t="s">
        <v>40</v>
      </c>
      <c r="D4" s="27" t="s">
        <v>30</v>
      </c>
      <c r="E4" s="27" t="s">
        <v>122</v>
      </c>
      <c r="F4" s="27" t="s">
        <v>79</v>
      </c>
      <c r="G4" s="28"/>
      <c r="H4" s="27" t="s">
        <v>39</v>
      </c>
      <c r="I4" s="27" t="s">
        <v>40</v>
      </c>
      <c r="J4" s="27" t="s">
        <v>30</v>
      </c>
      <c r="K4" s="27" t="s">
        <v>122</v>
      </c>
      <c r="L4" s="27" t="s">
        <v>79</v>
      </c>
      <c r="M4" s="28"/>
      <c r="N4" s="27" t="s">
        <v>39</v>
      </c>
      <c r="O4" s="27" t="s">
        <v>40</v>
      </c>
      <c r="P4" s="27" t="s">
        <v>30</v>
      </c>
      <c r="Q4" s="27" t="s">
        <v>122</v>
      </c>
      <c r="R4" s="27" t="s">
        <v>79</v>
      </c>
    </row>
    <row r="5" spans="1:24" ht="21.95" customHeight="1">
      <c r="A5" s="4" t="s">
        <v>1</v>
      </c>
      <c r="B5" s="157">
        <v>59.109507513762836</v>
      </c>
      <c r="C5" s="157">
        <v>40.890492486237164</v>
      </c>
      <c r="D5" s="157">
        <v>100</v>
      </c>
      <c r="E5" s="157">
        <v>0</v>
      </c>
      <c r="F5" s="157">
        <v>100</v>
      </c>
      <c r="G5" s="181"/>
      <c r="H5" s="157">
        <v>36.371705272581153</v>
      </c>
      <c r="I5" s="157">
        <v>50.640380057171342</v>
      </c>
      <c r="J5" s="157">
        <v>87.012085329752495</v>
      </c>
      <c r="K5" s="157">
        <v>12.987914670247502</v>
      </c>
      <c r="L5" s="157">
        <v>100</v>
      </c>
      <c r="M5" s="181"/>
      <c r="N5" s="157">
        <v>0</v>
      </c>
      <c r="O5" s="157">
        <v>0</v>
      </c>
      <c r="P5" s="157">
        <v>0</v>
      </c>
      <c r="Q5" s="157">
        <v>100</v>
      </c>
      <c r="R5" s="157">
        <v>100</v>
      </c>
    </row>
    <row r="6" spans="1:24" ht="21.95" customHeight="1">
      <c r="A6" s="4" t="s">
        <v>2</v>
      </c>
      <c r="B6" s="185">
        <v>57.122878985642366</v>
      </c>
      <c r="C6" s="185">
        <v>42.877121014357634</v>
      </c>
      <c r="D6" s="185">
        <v>100</v>
      </c>
      <c r="E6" s="185">
        <v>0</v>
      </c>
      <c r="F6" s="185">
        <v>100</v>
      </c>
      <c r="G6" s="140"/>
      <c r="H6" s="185">
        <v>28.140043875988951</v>
      </c>
      <c r="I6" s="185">
        <v>71.859956124011049</v>
      </c>
      <c r="J6" s="185">
        <v>100</v>
      </c>
      <c r="K6" s="185">
        <v>0</v>
      </c>
      <c r="L6" s="185">
        <v>100</v>
      </c>
      <c r="M6" s="140"/>
      <c r="N6" s="185">
        <v>52.602788071289922</v>
      </c>
      <c r="O6" s="185">
        <v>47.397211928710078</v>
      </c>
      <c r="P6" s="185">
        <v>100</v>
      </c>
      <c r="Q6" s="185">
        <v>0</v>
      </c>
      <c r="R6" s="185">
        <v>100</v>
      </c>
    </row>
    <row r="7" spans="1:24" ht="21.95" customHeight="1">
      <c r="A7" s="4" t="s">
        <v>3</v>
      </c>
      <c r="B7" s="185">
        <v>0</v>
      </c>
      <c r="C7" s="185">
        <v>0</v>
      </c>
      <c r="D7" s="185">
        <v>0</v>
      </c>
      <c r="E7" s="185">
        <v>100</v>
      </c>
      <c r="F7" s="185">
        <v>100</v>
      </c>
      <c r="G7" s="140"/>
      <c r="H7" s="185">
        <v>27.212660172364661</v>
      </c>
      <c r="I7" s="185">
        <v>42.149324209926434</v>
      </c>
      <c r="J7" s="185">
        <v>69.361984382291098</v>
      </c>
      <c r="K7" s="185">
        <v>30.638015617708902</v>
      </c>
      <c r="L7" s="185">
        <v>100</v>
      </c>
      <c r="M7" s="140"/>
      <c r="N7" s="185">
        <v>0</v>
      </c>
      <c r="O7" s="185">
        <v>0</v>
      </c>
      <c r="P7" s="185">
        <v>0</v>
      </c>
      <c r="Q7" s="185">
        <v>100</v>
      </c>
      <c r="R7" s="185">
        <v>100</v>
      </c>
    </row>
    <row r="8" spans="1:24" ht="21.95" customHeight="1">
      <c r="A8" s="4" t="s">
        <v>4</v>
      </c>
      <c r="B8" s="185">
        <v>79.078552287476185</v>
      </c>
      <c r="C8" s="185">
        <v>20.921447712523811</v>
      </c>
      <c r="D8" s="185">
        <v>100</v>
      </c>
      <c r="E8" s="185">
        <v>0</v>
      </c>
      <c r="F8" s="185">
        <v>100</v>
      </c>
      <c r="G8" s="140"/>
      <c r="H8" s="185">
        <v>36.38075707968072</v>
      </c>
      <c r="I8" s="185">
        <v>47.212440151923744</v>
      </c>
      <c r="J8" s="185">
        <v>83.593197231604449</v>
      </c>
      <c r="K8" s="185">
        <v>16.406802768395544</v>
      </c>
      <c r="L8" s="185">
        <v>100</v>
      </c>
      <c r="M8" s="140"/>
      <c r="N8" s="185">
        <v>0</v>
      </c>
      <c r="O8" s="185">
        <v>0</v>
      </c>
      <c r="P8" s="185">
        <v>0</v>
      </c>
      <c r="Q8" s="185">
        <v>100</v>
      </c>
      <c r="R8" s="185">
        <v>100</v>
      </c>
    </row>
    <row r="9" spans="1:24" ht="21.95" customHeight="1">
      <c r="A9" s="4" t="s">
        <v>5</v>
      </c>
      <c r="B9" s="185">
        <v>75</v>
      </c>
      <c r="C9" s="185">
        <v>25</v>
      </c>
      <c r="D9" s="185">
        <v>100</v>
      </c>
      <c r="E9" s="185">
        <v>0</v>
      </c>
      <c r="F9" s="185">
        <v>100</v>
      </c>
      <c r="G9" s="140"/>
      <c r="H9" s="185">
        <v>38.563577343213304</v>
      </c>
      <c r="I9" s="185">
        <v>61.436422656786704</v>
      </c>
      <c r="J9" s="185">
        <v>100</v>
      </c>
      <c r="K9" s="185">
        <v>0</v>
      </c>
      <c r="L9" s="185">
        <v>100</v>
      </c>
      <c r="M9" s="140"/>
      <c r="N9" s="185">
        <v>64.689027473453564</v>
      </c>
      <c r="O9" s="185">
        <v>35.310972526546436</v>
      </c>
      <c r="P9" s="185">
        <v>100</v>
      </c>
      <c r="Q9" s="185">
        <v>0</v>
      </c>
      <c r="R9" s="185">
        <v>100</v>
      </c>
    </row>
    <row r="10" spans="1:24" ht="21.95" customHeight="1">
      <c r="A10" s="4" t="s">
        <v>6</v>
      </c>
      <c r="B10" s="185">
        <v>74.002318883943602</v>
      </c>
      <c r="C10" s="185">
        <v>25.997681116056405</v>
      </c>
      <c r="D10" s="185">
        <v>100</v>
      </c>
      <c r="E10" s="185">
        <v>0</v>
      </c>
      <c r="F10" s="185">
        <v>100</v>
      </c>
      <c r="G10" s="140"/>
      <c r="H10" s="185">
        <v>40.202197178820612</v>
      </c>
      <c r="I10" s="185">
        <v>46.607359812040471</v>
      </c>
      <c r="J10" s="185">
        <v>86.809556990861083</v>
      </c>
      <c r="K10" s="185">
        <v>13.190443009138916</v>
      </c>
      <c r="L10" s="185">
        <v>100</v>
      </c>
      <c r="M10" s="140"/>
      <c r="N10" s="185">
        <v>43.75</v>
      </c>
      <c r="O10" s="185">
        <v>56.25</v>
      </c>
      <c r="P10" s="185">
        <v>100</v>
      </c>
      <c r="Q10" s="185">
        <v>0</v>
      </c>
      <c r="R10" s="185">
        <v>100</v>
      </c>
    </row>
    <row r="11" spans="1:24" ht="21.95" customHeight="1">
      <c r="A11" s="4" t="s">
        <v>7</v>
      </c>
      <c r="B11" s="185">
        <v>31.225980015372791</v>
      </c>
      <c r="C11" s="185">
        <v>68.774019984627216</v>
      </c>
      <c r="D11" s="185">
        <v>100</v>
      </c>
      <c r="E11" s="185">
        <v>0</v>
      </c>
      <c r="F11" s="185">
        <v>100</v>
      </c>
      <c r="G11" s="140"/>
      <c r="H11" s="185">
        <v>40.713320214819412</v>
      </c>
      <c r="I11" s="185">
        <v>57.954605263426316</v>
      </c>
      <c r="J11" s="185">
        <v>98.667925478245721</v>
      </c>
      <c r="K11" s="185">
        <v>1.3320745217542795</v>
      </c>
      <c r="L11" s="185">
        <v>100</v>
      </c>
      <c r="M11" s="140"/>
      <c r="N11" s="185">
        <v>55.842745438748906</v>
      </c>
      <c r="O11" s="185">
        <v>44.157254561251086</v>
      </c>
      <c r="P11" s="185">
        <v>100</v>
      </c>
      <c r="Q11" s="185">
        <v>0</v>
      </c>
      <c r="R11" s="185">
        <v>100</v>
      </c>
    </row>
    <row r="12" spans="1:24" ht="21.95" customHeight="1">
      <c r="A12" s="4" t="s">
        <v>8</v>
      </c>
      <c r="B12" s="185">
        <v>0</v>
      </c>
      <c r="C12" s="185">
        <v>0</v>
      </c>
      <c r="D12" s="185">
        <v>0</v>
      </c>
      <c r="E12" s="185">
        <v>100</v>
      </c>
      <c r="F12" s="185">
        <v>100</v>
      </c>
      <c r="G12" s="140"/>
      <c r="H12" s="185">
        <v>46.049009437239604</v>
      </c>
      <c r="I12" s="185">
        <v>53.950990562760403</v>
      </c>
      <c r="J12" s="185">
        <v>100</v>
      </c>
      <c r="K12" s="185">
        <v>0</v>
      </c>
      <c r="L12" s="185">
        <v>100</v>
      </c>
      <c r="M12" s="140"/>
      <c r="N12" s="185">
        <v>48.029240343771605</v>
      </c>
      <c r="O12" s="185">
        <v>51.970759656228395</v>
      </c>
      <c r="P12" s="185">
        <v>100</v>
      </c>
      <c r="Q12" s="185">
        <v>0</v>
      </c>
      <c r="R12" s="185">
        <v>100</v>
      </c>
    </row>
    <row r="13" spans="1:24" ht="21.95" customHeight="1">
      <c r="A13" s="4" t="s">
        <v>9</v>
      </c>
      <c r="B13" s="185">
        <v>76.452599388379213</v>
      </c>
      <c r="C13" s="185">
        <v>23.547400611620795</v>
      </c>
      <c r="D13" s="185">
        <v>100</v>
      </c>
      <c r="E13" s="185">
        <v>0</v>
      </c>
      <c r="F13" s="185">
        <v>100</v>
      </c>
      <c r="G13" s="140"/>
      <c r="H13" s="185">
        <v>46.559013125040494</v>
      </c>
      <c r="I13" s="185">
        <v>53.440986874959506</v>
      </c>
      <c r="J13" s="185">
        <v>100</v>
      </c>
      <c r="K13" s="185">
        <v>0</v>
      </c>
      <c r="L13" s="185">
        <v>100</v>
      </c>
      <c r="M13" s="140"/>
      <c r="N13" s="185">
        <v>56.588134600657689</v>
      </c>
      <c r="O13" s="185">
        <v>43.411865399342311</v>
      </c>
      <c r="P13" s="185">
        <v>100</v>
      </c>
      <c r="Q13" s="185">
        <v>0</v>
      </c>
      <c r="R13" s="185">
        <v>100</v>
      </c>
    </row>
    <row r="14" spans="1:24" ht="21.95" customHeight="1">
      <c r="A14" s="4" t="s">
        <v>10</v>
      </c>
      <c r="B14" s="185">
        <v>51.103725383203539</v>
      </c>
      <c r="C14" s="185">
        <v>48.896274616796468</v>
      </c>
      <c r="D14" s="185">
        <v>100</v>
      </c>
      <c r="E14" s="185">
        <v>0</v>
      </c>
      <c r="F14" s="185">
        <v>100</v>
      </c>
      <c r="G14" s="140"/>
      <c r="H14" s="185">
        <v>45.045930320970989</v>
      </c>
      <c r="I14" s="185">
        <v>54.954069679029018</v>
      </c>
      <c r="J14" s="185">
        <v>100</v>
      </c>
      <c r="K14" s="185">
        <v>0</v>
      </c>
      <c r="L14" s="185">
        <v>100</v>
      </c>
      <c r="M14" s="140"/>
      <c r="N14" s="185">
        <v>45.001687985295774</v>
      </c>
      <c r="O14" s="185">
        <v>54.998312014704233</v>
      </c>
      <c r="P14" s="185">
        <v>100</v>
      </c>
      <c r="Q14" s="185">
        <v>0</v>
      </c>
      <c r="R14" s="185">
        <v>100</v>
      </c>
    </row>
    <row r="15" spans="1:24" ht="21.95" customHeight="1">
      <c r="A15" s="4" t="s">
        <v>11</v>
      </c>
      <c r="B15" s="185">
        <v>58.631344342011957</v>
      </c>
      <c r="C15" s="185">
        <v>41.368655657988043</v>
      </c>
      <c r="D15" s="185">
        <v>100</v>
      </c>
      <c r="E15" s="185">
        <v>0</v>
      </c>
      <c r="F15" s="185">
        <v>100</v>
      </c>
      <c r="G15" s="140"/>
      <c r="H15" s="185">
        <v>33.67491163225457</v>
      </c>
      <c r="I15" s="185">
        <v>45.653695301394755</v>
      </c>
      <c r="J15" s="185">
        <v>79.328606933649326</v>
      </c>
      <c r="K15" s="185">
        <v>20.671393066350678</v>
      </c>
      <c r="L15" s="185">
        <v>100</v>
      </c>
      <c r="M15" s="140"/>
      <c r="N15" s="185">
        <v>60.55555555555555</v>
      </c>
      <c r="O15" s="185">
        <v>39.444444444444443</v>
      </c>
      <c r="P15" s="185">
        <v>100</v>
      </c>
      <c r="Q15" s="185">
        <v>0</v>
      </c>
      <c r="R15" s="185">
        <v>100</v>
      </c>
    </row>
    <row r="16" spans="1:24" ht="21.95" customHeight="1" thickBot="1">
      <c r="A16" s="16" t="s">
        <v>12</v>
      </c>
      <c r="B16" s="157">
        <v>0</v>
      </c>
      <c r="C16" s="157">
        <v>0</v>
      </c>
      <c r="D16" s="157">
        <v>0</v>
      </c>
      <c r="E16" s="157">
        <v>100</v>
      </c>
      <c r="F16" s="157">
        <v>100</v>
      </c>
      <c r="G16" s="184"/>
      <c r="H16" s="157">
        <v>41.812459946233496</v>
      </c>
      <c r="I16" s="157">
        <v>58.187540053766497</v>
      </c>
      <c r="J16" s="157">
        <v>100</v>
      </c>
      <c r="K16" s="157">
        <v>0</v>
      </c>
      <c r="L16" s="157">
        <v>100</v>
      </c>
      <c r="M16" s="184"/>
      <c r="N16" s="157">
        <v>55.105210031834773</v>
      </c>
      <c r="O16" s="157">
        <v>44.894789968165234</v>
      </c>
      <c r="P16" s="157">
        <v>100</v>
      </c>
      <c r="Q16" s="157">
        <v>0</v>
      </c>
      <c r="R16" s="157">
        <v>100</v>
      </c>
    </row>
    <row r="17" spans="1:33" ht="21.95" customHeight="1" thickTop="1" thickBot="1">
      <c r="A17" s="224" t="s">
        <v>13</v>
      </c>
      <c r="B17" s="247">
        <v>38.2230183761367</v>
      </c>
      <c r="C17" s="247">
        <v>26.058456753339243</v>
      </c>
      <c r="D17" s="247">
        <v>64.281475129475936</v>
      </c>
      <c r="E17" s="247">
        <v>35.718524870524057</v>
      </c>
      <c r="F17" s="247">
        <v>100</v>
      </c>
      <c r="G17" s="248"/>
      <c r="H17" s="247">
        <v>35.728901007069069</v>
      </c>
      <c r="I17" s="247">
        <v>51.662526896988851</v>
      </c>
      <c r="J17" s="247">
        <v>87.39142790405792</v>
      </c>
      <c r="K17" s="247">
        <v>12.608572095942092</v>
      </c>
      <c r="L17" s="247">
        <v>100</v>
      </c>
      <c r="M17" s="248"/>
      <c r="N17" s="247">
        <v>33.730562308364114</v>
      </c>
      <c r="O17" s="247">
        <v>27.593299029485934</v>
      </c>
      <c r="P17" s="247">
        <v>61.323861337850047</v>
      </c>
      <c r="Q17" s="247">
        <v>38.676138662149953</v>
      </c>
      <c r="R17" s="247">
        <v>100</v>
      </c>
    </row>
    <row r="18" spans="1:33" ht="21.95" customHeight="1" thickTop="1" thickBot="1">
      <c r="A18" s="225" t="s">
        <v>14</v>
      </c>
      <c r="B18" s="156"/>
      <c r="C18" s="156"/>
      <c r="D18" s="156"/>
      <c r="E18" s="156"/>
      <c r="F18" s="156"/>
      <c r="G18" s="156"/>
      <c r="H18" s="156"/>
      <c r="I18" s="156"/>
      <c r="J18" s="156"/>
      <c r="K18" s="156"/>
      <c r="L18" s="156"/>
      <c r="M18" s="156"/>
      <c r="N18" s="156"/>
      <c r="O18" s="156"/>
      <c r="P18" s="156"/>
      <c r="Q18" s="156"/>
      <c r="R18" s="156"/>
    </row>
    <row r="19" spans="1:33" ht="21.95" customHeight="1" thickTop="1">
      <c r="A19" s="76" t="s">
        <v>15</v>
      </c>
      <c r="B19" s="157">
        <v>30.367222990926567</v>
      </c>
      <c r="C19" s="157">
        <v>69.632777009073436</v>
      </c>
      <c r="D19" s="157">
        <v>100</v>
      </c>
      <c r="E19" s="157">
        <v>0</v>
      </c>
      <c r="F19" s="157">
        <v>100</v>
      </c>
      <c r="G19" s="184"/>
      <c r="H19" s="157">
        <v>44.979779827846741</v>
      </c>
      <c r="I19" s="157">
        <v>55.020220172153259</v>
      </c>
      <c r="J19" s="157">
        <v>100</v>
      </c>
      <c r="K19" s="157">
        <v>0</v>
      </c>
      <c r="L19" s="157">
        <v>100</v>
      </c>
      <c r="M19" s="184"/>
      <c r="N19" s="157">
        <v>26.23947614593078</v>
      </c>
      <c r="O19" s="157">
        <v>23.760523854069223</v>
      </c>
      <c r="P19" s="157">
        <v>50</v>
      </c>
      <c r="Q19" s="157">
        <v>50</v>
      </c>
      <c r="R19" s="157">
        <v>100</v>
      </c>
    </row>
    <row r="20" spans="1:33" ht="21.95" customHeight="1">
      <c r="A20" s="4" t="s">
        <v>16</v>
      </c>
      <c r="B20" s="185">
        <v>48.145838148663145</v>
      </c>
      <c r="C20" s="185">
        <v>51.854161851336855</v>
      </c>
      <c r="D20" s="185">
        <v>100</v>
      </c>
      <c r="E20" s="185">
        <v>0</v>
      </c>
      <c r="F20" s="185">
        <v>100</v>
      </c>
      <c r="G20" s="140"/>
      <c r="H20" s="185">
        <v>40.049011805564518</v>
      </c>
      <c r="I20" s="185">
        <v>59.950988194435482</v>
      </c>
      <c r="J20" s="185">
        <v>100</v>
      </c>
      <c r="K20" s="185">
        <v>0</v>
      </c>
      <c r="L20" s="185">
        <v>100</v>
      </c>
      <c r="M20" s="140"/>
      <c r="N20" s="185">
        <v>18.75</v>
      </c>
      <c r="O20" s="185">
        <v>31.25</v>
      </c>
      <c r="P20" s="185">
        <v>50</v>
      </c>
      <c r="Q20" s="185">
        <v>50</v>
      </c>
      <c r="R20" s="185">
        <v>100</v>
      </c>
    </row>
    <row r="21" spans="1:33" ht="21.95" customHeight="1" thickBot="1">
      <c r="A21" s="16" t="s">
        <v>17</v>
      </c>
      <c r="B21" s="157">
        <v>66.666666666666657</v>
      </c>
      <c r="C21" s="157">
        <v>33.333333333333329</v>
      </c>
      <c r="D21" s="157">
        <v>100</v>
      </c>
      <c r="E21" s="157">
        <v>0</v>
      </c>
      <c r="F21" s="157">
        <v>100</v>
      </c>
      <c r="G21" s="142"/>
      <c r="H21" s="157">
        <v>41.953073570578262</v>
      </c>
      <c r="I21" s="157">
        <v>58.046926429421738</v>
      </c>
      <c r="J21" s="157">
        <v>100</v>
      </c>
      <c r="K21" s="157">
        <v>0</v>
      </c>
      <c r="L21" s="157">
        <v>100</v>
      </c>
      <c r="M21" s="142"/>
      <c r="N21" s="157">
        <v>27.27272727272727</v>
      </c>
      <c r="O21" s="157">
        <v>22.727272727272727</v>
      </c>
      <c r="P21" s="157">
        <v>50</v>
      </c>
      <c r="Q21" s="157">
        <v>50</v>
      </c>
      <c r="R21" s="157">
        <v>100</v>
      </c>
    </row>
    <row r="22" spans="1:33" ht="21.95" customHeight="1" thickTop="1" thickBot="1">
      <c r="A22" s="224" t="s">
        <v>13</v>
      </c>
      <c r="B22" s="247">
        <v>49.15939008167306</v>
      </c>
      <c r="C22" s="247">
        <v>50.84060991832694</v>
      </c>
      <c r="D22" s="247">
        <v>100</v>
      </c>
      <c r="E22" s="247">
        <v>0</v>
      </c>
      <c r="F22" s="247">
        <v>100</v>
      </c>
      <c r="G22" s="248"/>
      <c r="H22" s="247">
        <v>42.111408931260634</v>
      </c>
      <c r="I22" s="247">
        <v>57.888591068739359</v>
      </c>
      <c r="J22" s="247">
        <v>100</v>
      </c>
      <c r="K22" s="247">
        <v>0</v>
      </c>
      <c r="L22" s="247">
        <v>100</v>
      </c>
      <c r="M22" s="248"/>
      <c r="N22" s="247">
        <v>20.542550864143514</v>
      </c>
      <c r="O22" s="247">
        <v>29.457449135856486</v>
      </c>
      <c r="P22" s="247">
        <v>50</v>
      </c>
      <c r="Q22" s="247">
        <v>50</v>
      </c>
      <c r="R22" s="247">
        <v>100</v>
      </c>
    </row>
    <row r="23" spans="1:33" ht="21.95" customHeight="1" thickTop="1" thickBot="1">
      <c r="A23" s="24" t="s">
        <v>18</v>
      </c>
      <c r="B23" s="155">
        <v>44.304850957309775</v>
      </c>
      <c r="C23" s="155">
        <v>39.84007561274062</v>
      </c>
      <c r="D23" s="155">
        <v>84.144926570050387</v>
      </c>
      <c r="E23" s="155">
        <v>15.855073429949613</v>
      </c>
      <c r="F23" s="155">
        <v>100</v>
      </c>
      <c r="G23" s="156"/>
      <c r="H23" s="155">
        <v>37.023206418600701</v>
      </c>
      <c r="I23" s="155">
        <v>52.92510716257631</v>
      </c>
      <c r="J23" s="155">
        <v>89.948313581177018</v>
      </c>
      <c r="K23" s="155">
        <v>10.051686418822992</v>
      </c>
      <c r="L23" s="155">
        <v>100</v>
      </c>
      <c r="M23" s="155"/>
      <c r="N23" s="155">
        <v>32.877860408864748</v>
      </c>
      <c r="O23" s="155">
        <v>27.71383003928808</v>
      </c>
      <c r="P23" s="155">
        <v>60.591690448152825</v>
      </c>
      <c r="Q23" s="155">
        <v>39.408309551847175</v>
      </c>
      <c r="R23" s="155">
        <v>100</v>
      </c>
    </row>
    <row r="24" spans="1:33" ht="18" customHeight="1" thickTop="1">
      <c r="A24" s="10"/>
      <c r="B24" s="10"/>
      <c r="C24" s="10"/>
      <c r="D24" s="10"/>
      <c r="E24" s="10"/>
      <c r="F24" s="10"/>
      <c r="G24" s="10"/>
      <c r="H24" s="11"/>
      <c r="I24" s="11"/>
      <c r="J24" s="11"/>
      <c r="K24" s="11"/>
      <c r="L24" s="11"/>
      <c r="M24" s="11"/>
      <c r="N24" s="97"/>
      <c r="O24" s="97"/>
      <c r="P24" s="97"/>
      <c r="Q24" s="97"/>
      <c r="R24" s="22" t="s">
        <v>48</v>
      </c>
    </row>
    <row r="25" spans="1:33" ht="3.75" customHeight="1">
      <c r="A25" s="10"/>
      <c r="B25" s="10"/>
      <c r="C25" s="10"/>
      <c r="D25" s="10"/>
      <c r="E25" s="10"/>
      <c r="F25" s="10"/>
      <c r="G25" s="10"/>
      <c r="H25" s="11"/>
      <c r="I25" s="11"/>
      <c r="J25" s="11"/>
      <c r="K25" s="11"/>
      <c r="L25" s="11"/>
      <c r="M25" s="11"/>
      <c r="N25" s="11"/>
      <c r="O25" s="11"/>
      <c r="P25" s="11"/>
      <c r="Q25" s="11"/>
      <c r="R25" s="11"/>
    </row>
    <row r="26" spans="1:33" ht="25.5" customHeight="1">
      <c r="A26" s="11"/>
      <c r="B26" s="11"/>
      <c r="C26" s="11"/>
      <c r="D26" s="11"/>
      <c r="E26" s="11"/>
      <c r="F26" s="11"/>
      <c r="G26" s="11"/>
      <c r="H26" s="11"/>
      <c r="I26" s="11"/>
      <c r="J26" s="11"/>
      <c r="K26" s="11"/>
      <c r="L26" s="11"/>
      <c r="M26" s="11"/>
      <c r="N26" s="11"/>
      <c r="O26" s="11"/>
      <c r="P26" s="11"/>
      <c r="Q26" s="11"/>
      <c r="R26" s="11"/>
      <c r="S26" s="12"/>
      <c r="T26" s="12"/>
      <c r="W26" s="13"/>
    </row>
    <row r="27" spans="1:33" ht="22.5" customHeight="1" thickBot="1">
      <c r="A27" s="11"/>
      <c r="B27" s="11"/>
      <c r="C27" s="11"/>
      <c r="D27" s="11"/>
      <c r="E27" s="11"/>
      <c r="F27" s="11"/>
      <c r="G27" s="11"/>
      <c r="H27" s="11"/>
      <c r="I27" s="11"/>
      <c r="J27" s="11"/>
      <c r="K27" s="11"/>
      <c r="L27" s="11"/>
      <c r="M27" s="11"/>
      <c r="N27" s="11"/>
      <c r="O27" s="11"/>
      <c r="P27" s="11"/>
      <c r="Q27" s="11"/>
      <c r="R27" s="11"/>
    </row>
    <row r="28" spans="1:33" ht="21.75" customHeight="1">
      <c r="A28" s="337" t="s">
        <v>19</v>
      </c>
      <c r="B28" s="337"/>
      <c r="C28" s="337"/>
      <c r="D28" s="87"/>
      <c r="E28" s="87"/>
      <c r="F28" s="87"/>
      <c r="G28" s="87"/>
      <c r="H28" s="338">
        <v>92</v>
      </c>
      <c r="I28" s="338"/>
      <c r="J28" s="338"/>
      <c r="K28" s="338"/>
      <c r="L28" s="338"/>
      <c r="M28" s="338"/>
      <c r="N28" s="338"/>
      <c r="O28" s="338"/>
      <c r="P28" s="338"/>
      <c r="Q28" s="338"/>
      <c r="R28" s="338"/>
    </row>
    <row r="29" spans="1:33" ht="26.25" customHeight="1">
      <c r="A29" s="348" t="s">
        <v>137</v>
      </c>
      <c r="B29" s="348"/>
      <c r="C29" s="348"/>
      <c r="D29" s="348"/>
      <c r="E29" s="348"/>
      <c r="F29" s="348"/>
      <c r="G29" s="348"/>
      <c r="H29" s="348"/>
      <c r="I29" s="348"/>
      <c r="J29" s="348"/>
      <c r="K29" s="348"/>
      <c r="L29" s="348"/>
      <c r="M29" s="348"/>
      <c r="N29" s="348"/>
      <c r="O29" s="348"/>
      <c r="P29" s="348"/>
      <c r="Q29" s="348"/>
      <c r="R29" s="348"/>
      <c r="AA29" s="339"/>
      <c r="AB29" s="339"/>
      <c r="AC29" s="339"/>
      <c r="AD29" s="339"/>
      <c r="AE29" s="339"/>
      <c r="AF29" s="339"/>
      <c r="AG29" s="339"/>
    </row>
    <row r="30" spans="1:33" ht="21" customHeight="1" thickBot="1">
      <c r="A30" s="368" t="s">
        <v>58</v>
      </c>
      <c r="B30" s="368"/>
      <c r="C30" s="368"/>
      <c r="D30" s="368"/>
      <c r="E30" s="368"/>
      <c r="F30" s="368"/>
      <c r="G30" s="368"/>
      <c r="H30" s="368"/>
      <c r="I30" s="368"/>
      <c r="J30" s="368"/>
      <c r="K30" s="368"/>
      <c r="L30" s="368"/>
      <c r="M30" s="368"/>
      <c r="N30" s="368"/>
      <c r="O30" s="368"/>
      <c r="P30" s="368"/>
      <c r="Q30" s="368"/>
      <c r="R30" s="368"/>
    </row>
    <row r="31" spans="1:33" ht="27.75" customHeight="1" thickTop="1">
      <c r="A31" s="359" t="s">
        <v>0</v>
      </c>
      <c r="B31" s="366" t="s">
        <v>26</v>
      </c>
      <c r="C31" s="366"/>
      <c r="D31" s="366"/>
      <c r="E31" s="366"/>
      <c r="F31" s="366"/>
      <c r="G31" s="89"/>
      <c r="H31" s="366" t="s">
        <v>59</v>
      </c>
      <c r="I31" s="366"/>
      <c r="J31" s="366"/>
      <c r="K31" s="366"/>
      <c r="L31" s="89"/>
      <c r="M31" s="89"/>
      <c r="N31" s="365" t="s">
        <v>27</v>
      </c>
      <c r="O31" s="365"/>
      <c r="P31" s="365"/>
      <c r="Q31" s="365"/>
      <c r="R31" s="365"/>
    </row>
    <row r="32" spans="1:33" ht="42.75" customHeight="1">
      <c r="A32" s="360"/>
      <c r="B32" s="27" t="s">
        <v>39</v>
      </c>
      <c r="C32" s="27" t="s">
        <v>40</v>
      </c>
      <c r="D32" s="27" t="s">
        <v>30</v>
      </c>
      <c r="E32" s="27" t="s">
        <v>122</v>
      </c>
      <c r="F32" s="27" t="s">
        <v>79</v>
      </c>
      <c r="G32" s="28"/>
      <c r="H32" s="27" t="s">
        <v>39</v>
      </c>
      <c r="I32" s="27" t="s">
        <v>40</v>
      </c>
      <c r="J32" s="27" t="s">
        <v>30</v>
      </c>
      <c r="K32" s="27" t="s">
        <v>122</v>
      </c>
      <c r="L32" s="27" t="s">
        <v>79</v>
      </c>
      <c r="M32" s="28"/>
      <c r="N32" s="27" t="s">
        <v>39</v>
      </c>
      <c r="O32" s="27" t="s">
        <v>40</v>
      </c>
      <c r="P32" s="27" t="s">
        <v>30</v>
      </c>
      <c r="Q32" s="27" t="s">
        <v>122</v>
      </c>
      <c r="R32" s="27" t="s">
        <v>79</v>
      </c>
    </row>
    <row r="33" spans="1:27" ht="21.95" customHeight="1">
      <c r="A33" s="4" t="s">
        <v>1</v>
      </c>
      <c r="B33" s="157">
        <v>51.637512392666906</v>
      </c>
      <c r="C33" s="157">
        <v>48.362487607333101</v>
      </c>
      <c r="D33" s="157">
        <v>100</v>
      </c>
      <c r="E33" s="157">
        <v>0</v>
      </c>
      <c r="F33" s="157">
        <v>100</v>
      </c>
      <c r="G33" s="181"/>
      <c r="H33" s="157">
        <v>46.434465881281653</v>
      </c>
      <c r="I33" s="157">
        <v>53.56553411871834</v>
      </c>
      <c r="J33" s="157">
        <v>100</v>
      </c>
      <c r="K33" s="157">
        <v>0</v>
      </c>
      <c r="L33" s="157">
        <v>100</v>
      </c>
      <c r="M33" s="181"/>
      <c r="N33" s="157">
        <v>0</v>
      </c>
      <c r="O33" s="157">
        <v>0</v>
      </c>
      <c r="P33" s="157">
        <v>0</v>
      </c>
      <c r="Q33" s="157">
        <v>100</v>
      </c>
      <c r="R33" s="157">
        <v>100</v>
      </c>
      <c r="S33" s="157"/>
      <c r="T33" s="157"/>
      <c r="U33" s="157"/>
      <c r="V33" s="157"/>
      <c r="W33" s="157"/>
      <c r="X33" s="157"/>
      <c r="Y33" s="157"/>
      <c r="Z33" s="157"/>
    </row>
    <row r="34" spans="1:27" ht="21.95" customHeight="1">
      <c r="A34" s="4" t="s">
        <v>2</v>
      </c>
      <c r="B34" s="185">
        <v>35.016835016835017</v>
      </c>
      <c r="C34" s="185">
        <v>64.983164983164983</v>
      </c>
      <c r="D34" s="185">
        <v>100</v>
      </c>
      <c r="E34" s="185">
        <v>0</v>
      </c>
      <c r="F34" s="185">
        <v>100</v>
      </c>
      <c r="G34" s="140"/>
      <c r="H34" s="185">
        <v>0</v>
      </c>
      <c r="I34" s="185">
        <v>0</v>
      </c>
      <c r="J34" s="185">
        <v>0</v>
      </c>
      <c r="K34" s="185">
        <v>0</v>
      </c>
      <c r="L34" s="185">
        <v>0</v>
      </c>
      <c r="M34" s="140"/>
      <c r="N34" s="185">
        <v>0</v>
      </c>
      <c r="O34" s="185">
        <v>0</v>
      </c>
      <c r="P34" s="185">
        <v>0</v>
      </c>
      <c r="Q34" s="185">
        <v>0</v>
      </c>
      <c r="R34" s="185">
        <v>0</v>
      </c>
      <c r="S34" s="157"/>
      <c r="T34" s="157"/>
      <c r="U34" s="157"/>
      <c r="V34" s="157"/>
      <c r="W34" s="157"/>
      <c r="X34" s="157"/>
      <c r="Y34" s="157"/>
      <c r="Z34" s="157"/>
    </row>
    <row r="35" spans="1:27" ht="21.95" customHeight="1">
      <c r="A35" s="4" t="s">
        <v>3</v>
      </c>
      <c r="B35" s="185">
        <v>23.062551220154308</v>
      </c>
      <c r="C35" s="185">
        <v>24.201673297863156</v>
      </c>
      <c r="D35" s="185">
        <v>47.264224518017464</v>
      </c>
      <c r="E35" s="185">
        <v>52.735775481982536</v>
      </c>
      <c r="F35" s="185">
        <v>100</v>
      </c>
      <c r="G35" s="140"/>
      <c r="H35" s="185">
        <v>37.260712993435227</v>
      </c>
      <c r="I35" s="185">
        <v>32.586108861588301</v>
      </c>
      <c r="J35" s="185">
        <v>69.846821855023521</v>
      </c>
      <c r="K35" s="185">
        <v>30.153178144976479</v>
      </c>
      <c r="L35" s="185">
        <v>100</v>
      </c>
      <c r="M35" s="140"/>
      <c r="N35" s="185">
        <v>7.7809243393924516</v>
      </c>
      <c r="O35" s="185">
        <v>7.5575411836069817</v>
      </c>
      <c r="P35" s="185">
        <v>15.338465522999433</v>
      </c>
      <c r="Q35" s="185">
        <v>84.661534477000572</v>
      </c>
      <c r="R35" s="185">
        <v>100</v>
      </c>
      <c r="S35" s="157"/>
      <c r="T35" s="157"/>
      <c r="U35" s="157"/>
      <c r="V35" s="157"/>
      <c r="W35" s="157"/>
      <c r="X35" s="157"/>
      <c r="Y35" s="157"/>
      <c r="Z35" s="157"/>
    </row>
    <row r="36" spans="1:27" ht="21.95" customHeight="1">
      <c r="A36" s="4" t="s">
        <v>4</v>
      </c>
      <c r="B36" s="185">
        <v>46.128164480953068</v>
      </c>
      <c r="C36" s="185">
        <v>53.871835519046925</v>
      </c>
      <c r="D36" s="185">
        <v>100</v>
      </c>
      <c r="E36" s="185">
        <v>0</v>
      </c>
      <c r="F36" s="185">
        <v>100</v>
      </c>
      <c r="G36" s="140"/>
      <c r="H36" s="185">
        <v>0</v>
      </c>
      <c r="I36" s="185">
        <v>0</v>
      </c>
      <c r="J36" s="185">
        <v>0</v>
      </c>
      <c r="K36" s="185">
        <v>100</v>
      </c>
      <c r="L36" s="185">
        <v>100</v>
      </c>
      <c r="M36" s="140"/>
      <c r="N36" s="185">
        <v>56.346959882423384</v>
      </c>
      <c r="O36" s="185">
        <v>43.653040117576616</v>
      </c>
      <c r="P36" s="185">
        <v>100</v>
      </c>
      <c r="Q36" s="185">
        <v>0</v>
      </c>
      <c r="R36" s="185">
        <v>100</v>
      </c>
      <c r="S36" s="157"/>
      <c r="T36" s="157"/>
      <c r="U36" s="157"/>
      <c r="V36" s="157"/>
      <c r="W36" s="157"/>
      <c r="X36" s="157"/>
      <c r="Y36" s="157"/>
      <c r="Z36" s="157"/>
    </row>
    <row r="37" spans="1:27" ht="21.95" customHeight="1">
      <c r="A37" s="4" t="s">
        <v>5</v>
      </c>
      <c r="B37" s="185">
        <v>52.847196319781176</v>
      </c>
      <c r="C37" s="185">
        <v>47.152803680218824</v>
      </c>
      <c r="D37" s="185">
        <v>100</v>
      </c>
      <c r="E37" s="185">
        <v>0</v>
      </c>
      <c r="F37" s="185">
        <v>100</v>
      </c>
      <c r="G37" s="140"/>
      <c r="H37" s="185">
        <v>0</v>
      </c>
      <c r="I37" s="185">
        <v>0</v>
      </c>
      <c r="J37" s="185">
        <v>0</v>
      </c>
      <c r="K37" s="185">
        <v>0</v>
      </c>
      <c r="L37" s="185">
        <v>0</v>
      </c>
      <c r="M37" s="140"/>
      <c r="N37" s="185">
        <v>0</v>
      </c>
      <c r="O37" s="185">
        <v>0</v>
      </c>
      <c r="P37" s="185">
        <v>0</v>
      </c>
      <c r="Q37" s="185">
        <v>0</v>
      </c>
      <c r="R37" s="185">
        <v>0</v>
      </c>
      <c r="S37" s="157"/>
      <c r="T37" s="157"/>
      <c r="U37" s="157"/>
      <c r="V37" s="157"/>
      <c r="W37" s="157"/>
      <c r="X37" s="157"/>
      <c r="Y37" s="157"/>
      <c r="Z37" s="157"/>
    </row>
    <row r="38" spans="1:27" ht="21.95" customHeight="1">
      <c r="A38" s="4" t="s">
        <v>6</v>
      </c>
      <c r="B38" s="185">
        <v>0</v>
      </c>
      <c r="C38" s="185">
        <v>0</v>
      </c>
      <c r="D38" s="185">
        <v>0</v>
      </c>
      <c r="E38" s="185">
        <v>100</v>
      </c>
      <c r="F38" s="185">
        <v>100</v>
      </c>
      <c r="G38" s="140"/>
      <c r="H38" s="185">
        <v>0</v>
      </c>
      <c r="I38" s="185">
        <v>0</v>
      </c>
      <c r="J38" s="185">
        <v>0</v>
      </c>
      <c r="K38" s="185">
        <v>0</v>
      </c>
      <c r="L38" s="185">
        <v>0</v>
      </c>
      <c r="M38" s="140"/>
      <c r="N38" s="185">
        <v>100</v>
      </c>
      <c r="O38" s="185">
        <v>0</v>
      </c>
      <c r="P38" s="185">
        <v>100</v>
      </c>
      <c r="Q38" s="185">
        <v>0</v>
      </c>
      <c r="R38" s="185">
        <v>100</v>
      </c>
      <c r="S38" s="157"/>
      <c r="T38" s="157"/>
      <c r="U38" s="157"/>
      <c r="V38" s="157"/>
      <c r="W38" s="157"/>
      <c r="X38" s="157"/>
      <c r="Y38" s="157"/>
      <c r="Z38" s="157"/>
    </row>
    <row r="39" spans="1:27" ht="21.95" customHeight="1">
      <c r="A39" s="4" t="s">
        <v>7</v>
      </c>
      <c r="B39" s="185">
        <v>52.056729880997665</v>
      </c>
      <c r="C39" s="185">
        <v>47.943270119002335</v>
      </c>
      <c r="D39" s="185">
        <v>100</v>
      </c>
      <c r="E39" s="185">
        <v>0</v>
      </c>
      <c r="F39" s="185">
        <v>100</v>
      </c>
      <c r="G39" s="140"/>
      <c r="H39" s="185">
        <v>0</v>
      </c>
      <c r="I39" s="185">
        <v>0</v>
      </c>
      <c r="J39" s="185">
        <v>0</v>
      </c>
      <c r="K39" s="185">
        <v>0</v>
      </c>
      <c r="L39" s="185">
        <v>0</v>
      </c>
      <c r="M39" s="140"/>
      <c r="N39" s="185">
        <v>0</v>
      </c>
      <c r="O39" s="185">
        <v>0</v>
      </c>
      <c r="P39" s="185">
        <v>0</v>
      </c>
      <c r="Q39" s="185">
        <v>0</v>
      </c>
      <c r="R39" s="185">
        <v>0</v>
      </c>
      <c r="S39" s="157"/>
      <c r="T39" s="157"/>
      <c r="U39" s="157"/>
      <c r="V39" s="157"/>
      <c r="W39" s="157"/>
      <c r="X39" s="157"/>
      <c r="Y39" s="157"/>
      <c r="Z39" s="157"/>
    </row>
    <row r="40" spans="1:27" ht="21.95" customHeight="1">
      <c r="A40" s="4" t="s">
        <v>8</v>
      </c>
      <c r="B40" s="185">
        <v>44.938271604938272</v>
      </c>
      <c r="C40" s="185">
        <v>55.061728395061728</v>
      </c>
      <c r="D40" s="185">
        <v>100</v>
      </c>
      <c r="E40" s="185">
        <v>0</v>
      </c>
      <c r="F40" s="185">
        <v>100</v>
      </c>
      <c r="G40" s="140"/>
      <c r="H40" s="185">
        <v>0</v>
      </c>
      <c r="I40" s="185">
        <v>0</v>
      </c>
      <c r="J40" s="185">
        <v>0</v>
      </c>
      <c r="K40" s="185">
        <v>0</v>
      </c>
      <c r="L40" s="185">
        <v>0</v>
      </c>
      <c r="M40" s="140"/>
      <c r="N40" s="185">
        <v>14.601024396818978</v>
      </c>
      <c r="O40" s="185">
        <v>22.688367704542394</v>
      </c>
      <c r="P40" s="185">
        <v>37.289392101361365</v>
      </c>
      <c r="Q40" s="185">
        <v>62.710607898638628</v>
      </c>
      <c r="R40" s="185">
        <v>100</v>
      </c>
      <c r="S40" s="157"/>
      <c r="T40" s="157"/>
      <c r="U40" s="157"/>
      <c r="V40" s="157"/>
      <c r="W40" s="157"/>
      <c r="X40" s="157"/>
      <c r="Y40" s="157"/>
      <c r="Z40" s="157"/>
    </row>
    <row r="41" spans="1:27" ht="21.95" customHeight="1">
      <c r="A41" s="4" t="s">
        <v>9</v>
      </c>
      <c r="B41" s="185">
        <v>49.839685052153094</v>
      </c>
      <c r="C41" s="185">
        <v>50.160314947846906</v>
      </c>
      <c r="D41" s="185">
        <v>100</v>
      </c>
      <c r="E41" s="185">
        <v>0</v>
      </c>
      <c r="F41" s="185">
        <v>100</v>
      </c>
      <c r="G41" s="140"/>
      <c r="H41" s="185">
        <v>51.341756291114123</v>
      </c>
      <c r="I41" s="185">
        <v>48.658243708885877</v>
      </c>
      <c r="J41" s="185">
        <v>100</v>
      </c>
      <c r="K41" s="185">
        <v>0</v>
      </c>
      <c r="L41" s="185">
        <v>100</v>
      </c>
      <c r="M41" s="140"/>
      <c r="N41" s="185">
        <v>35.827464788732392</v>
      </c>
      <c r="O41" s="185">
        <v>64.172535211267601</v>
      </c>
      <c r="P41" s="185">
        <v>100</v>
      </c>
      <c r="Q41" s="185">
        <v>0</v>
      </c>
      <c r="R41" s="185">
        <v>100</v>
      </c>
      <c r="S41" s="157"/>
      <c r="T41" s="157"/>
      <c r="U41" s="157"/>
      <c r="V41" s="157"/>
      <c r="W41" s="157"/>
      <c r="X41" s="157"/>
      <c r="Y41" s="157"/>
      <c r="Z41" s="157"/>
    </row>
    <row r="42" spans="1:27" ht="21.95" customHeight="1">
      <c r="A42" s="4" t="s">
        <v>10</v>
      </c>
      <c r="B42" s="185">
        <v>50.651888394144216</v>
      </c>
      <c r="C42" s="185">
        <v>49.348111605855784</v>
      </c>
      <c r="D42" s="185">
        <v>100</v>
      </c>
      <c r="E42" s="185">
        <v>0</v>
      </c>
      <c r="F42" s="185">
        <v>100</v>
      </c>
      <c r="G42" s="140"/>
      <c r="H42" s="185">
        <v>0</v>
      </c>
      <c r="I42" s="185">
        <v>0</v>
      </c>
      <c r="J42" s="185">
        <v>0</v>
      </c>
      <c r="K42" s="185">
        <v>0</v>
      </c>
      <c r="L42" s="185">
        <v>0</v>
      </c>
      <c r="M42" s="140"/>
      <c r="N42" s="185">
        <v>0</v>
      </c>
      <c r="O42" s="185">
        <v>0</v>
      </c>
      <c r="P42" s="185">
        <v>0</v>
      </c>
      <c r="Q42" s="185">
        <v>0</v>
      </c>
      <c r="R42" s="185">
        <v>0</v>
      </c>
      <c r="S42" s="157"/>
      <c r="T42" s="157"/>
      <c r="U42" s="157"/>
      <c r="V42" s="157"/>
      <c r="W42" s="157"/>
      <c r="X42" s="157"/>
      <c r="Y42" s="157"/>
      <c r="Z42" s="157"/>
    </row>
    <row r="43" spans="1:27" ht="21.95" customHeight="1">
      <c r="A43" s="4" t="s">
        <v>11</v>
      </c>
      <c r="B43" s="185">
        <v>47.205824639434866</v>
      </c>
      <c r="C43" s="185">
        <v>52.794175360565134</v>
      </c>
      <c r="D43" s="185">
        <v>100</v>
      </c>
      <c r="E43" s="185">
        <v>0</v>
      </c>
      <c r="F43" s="185">
        <v>100</v>
      </c>
      <c r="G43" s="140"/>
      <c r="H43" s="185">
        <v>0</v>
      </c>
      <c r="I43" s="185">
        <v>0</v>
      </c>
      <c r="J43" s="185">
        <v>0</v>
      </c>
      <c r="K43" s="185">
        <v>0</v>
      </c>
      <c r="L43" s="185">
        <v>0</v>
      </c>
      <c r="M43" s="140"/>
      <c r="N43" s="185">
        <v>0.76438848920863312</v>
      </c>
      <c r="O43" s="185">
        <v>2.1963198671831767</v>
      </c>
      <c r="P43" s="185">
        <v>2.9607083563918097</v>
      </c>
      <c r="Q43" s="185">
        <v>97.039291643608195</v>
      </c>
      <c r="R43" s="185">
        <v>100</v>
      </c>
      <c r="S43" s="157"/>
      <c r="T43" s="157"/>
      <c r="U43" s="157"/>
      <c r="V43" s="157"/>
      <c r="W43" s="157"/>
      <c r="X43" s="157"/>
      <c r="Y43" s="157"/>
      <c r="Z43" s="157"/>
    </row>
    <row r="44" spans="1:27" ht="21.95" customHeight="1" thickBot="1">
      <c r="A44" s="16" t="s">
        <v>12</v>
      </c>
      <c r="B44" s="157">
        <v>22.854059312630152</v>
      </c>
      <c r="C44" s="157">
        <v>21.949625305911503</v>
      </c>
      <c r="D44" s="157">
        <v>44.803684618541659</v>
      </c>
      <c r="E44" s="157">
        <v>55.196315381458341</v>
      </c>
      <c r="F44" s="157">
        <v>100</v>
      </c>
      <c r="G44" s="184"/>
      <c r="H44" s="157">
        <v>46.988031914893618</v>
      </c>
      <c r="I44" s="157">
        <v>53.011968085106389</v>
      </c>
      <c r="J44" s="157">
        <v>100</v>
      </c>
      <c r="K44" s="157">
        <v>0</v>
      </c>
      <c r="L44" s="157">
        <v>100</v>
      </c>
      <c r="M44" s="184"/>
      <c r="N44" s="157">
        <v>5.8058690744921</v>
      </c>
      <c r="O44" s="157">
        <v>73.525959367945831</v>
      </c>
      <c r="P44" s="157">
        <v>79.331828442437924</v>
      </c>
      <c r="Q44" s="157">
        <v>20.668171557562076</v>
      </c>
      <c r="R44" s="157">
        <v>100</v>
      </c>
      <c r="S44" s="157"/>
      <c r="T44" s="157"/>
      <c r="U44" s="157"/>
      <c r="V44" s="157"/>
      <c r="W44" s="157"/>
      <c r="X44" s="157"/>
      <c r="Y44" s="157"/>
      <c r="Z44" s="157"/>
    </row>
    <row r="45" spans="1:27" ht="21.95" customHeight="1" thickTop="1" thickBot="1">
      <c r="A45" s="224" t="s">
        <v>13</v>
      </c>
      <c r="B45" s="247">
        <v>34.986823647910782</v>
      </c>
      <c r="C45" s="247">
        <v>37.370024721438774</v>
      </c>
      <c r="D45" s="247">
        <v>72.356848369349564</v>
      </c>
      <c r="E45" s="247">
        <v>27.643151630650443</v>
      </c>
      <c r="F45" s="247">
        <v>100</v>
      </c>
      <c r="G45" s="248"/>
      <c r="H45" s="247">
        <v>35.497779743872599</v>
      </c>
      <c r="I45" s="247">
        <v>33.524467614498583</v>
      </c>
      <c r="J45" s="247">
        <v>69.022247358371175</v>
      </c>
      <c r="K45" s="247">
        <v>30.977752641628825</v>
      </c>
      <c r="L45" s="247">
        <v>100</v>
      </c>
      <c r="M45" s="248"/>
      <c r="N45" s="247">
        <v>12.364049656736457</v>
      </c>
      <c r="O45" s="247">
        <v>12.449488221683547</v>
      </c>
      <c r="P45" s="247">
        <v>24.813537878420004</v>
      </c>
      <c r="Q45" s="247">
        <v>75.186462121580007</v>
      </c>
      <c r="R45" s="247">
        <v>100</v>
      </c>
      <c r="S45" s="157"/>
      <c r="T45" s="157"/>
      <c r="U45" s="157"/>
      <c r="V45" s="157"/>
      <c r="W45" s="157"/>
      <c r="X45" s="157"/>
      <c r="Y45" s="157"/>
      <c r="Z45" s="157"/>
    </row>
    <row r="46" spans="1:27" ht="21.95" customHeight="1" thickTop="1" thickBot="1">
      <c r="A46" s="225" t="s">
        <v>14</v>
      </c>
      <c r="B46" s="156"/>
      <c r="C46" s="156"/>
      <c r="D46" s="156"/>
      <c r="E46" s="156"/>
      <c r="F46" s="156"/>
      <c r="G46" s="156"/>
      <c r="H46" s="156"/>
      <c r="I46" s="156"/>
      <c r="J46" s="156"/>
      <c r="K46" s="156"/>
      <c r="L46" s="156"/>
      <c r="M46" s="156"/>
      <c r="N46" s="156"/>
      <c r="O46" s="156"/>
      <c r="P46" s="156"/>
      <c r="Q46" s="156"/>
      <c r="R46" s="156"/>
      <c r="S46" s="157"/>
      <c r="T46" s="157"/>
      <c r="U46" s="157"/>
      <c r="V46" s="157"/>
      <c r="W46" s="157"/>
      <c r="X46" s="157"/>
      <c r="Y46" s="157"/>
      <c r="Z46" s="157"/>
    </row>
    <row r="47" spans="1:27" ht="21.95" customHeight="1" thickTop="1">
      <c r="A47" s="76" t="s">
        <v>15</v>
      </c>
      <c r="B47" s="157">
        <v>51.061288051709795</v>
      </c>
      <c r="C47" s="157">
        <v>48.938711948290212</v>
      </c>
      <c r="D47" s="157">
        <v>100</v>
      </c>
      <c r="E47" s="157">
        <v>0</v>
      </c>
      <c r="F47" s="157">
        <v>100</v>
      </c>
      <c r="G47" s="184"/>
      <c r="H47" s="157">
        <v>0</v>
      </c>
      <c r="I47" s="157">
        <v>0</v>
      </c>
      <c r="J47" s="157">
        <v>0</v>
      </c>
      <c r="K47" s="157">
        <v>0</v>
      </c>
      <c r="L47" s="157">
        <v>0</v>
      </c>
      <c r="M47" s="184"/>
      <c r="N47" s="157">
        <v>36.840676989876165</v>
      </c>
      <c r="O47" s="157">
        <v>48.574466671097227</v>
      </c>
      <c r="P47" s="157">
        <v>85.415143660973385</v>
      </c>
      <c r="Q47" s="157">
        <v>14.584856339026606</v>
      </c>
      <c r="R47" s="157">
        <v>100</v>
      </c>
      <c r="S47" s="157"/>
      <c r="T47" s="157"/>
      <c r="U47" s="157"/>
      <c r="V47" s="157"/>
      <c r="W47" s="157"/>
      <c r="X47" s="157"/>
      <c r="Y47" s="157"/>
      <c r="Z47" s="157"/>
    </row>
    <row r="48" spans="1:27" ht="21.95" customHeight="1">
      <c r="A48" s="4" t="s">
        <v>16</v>
      </c>
      <c r="B48" s="185">
        <v>39.179593620275291</v>
      </c>
      <c r="C48" s="185">
        <v>60.820406379724709</v>
      </c>
      <c r="D48" s="185">
        <v>100</v>
      </c>
      <c r="E48" s="185">
        <v>0</v>
      </c>
      <c r="F48" s="185">
        <v>100</v>
      </c>
      <c r="G48" s="140"/>
      <c r="H48" s="185">
        <v>37.730024931734533</v>
      </c>
      <c r="I48" s="185">
        <v>62.26997506826546</v>
      </c>
      <c r="J48" s="185">
        <v>100</v>
      </c>
      <c r="K48" s="185">
        <v>0</v>
      </c>
      <c r="L48" s="185">
        <v>100</v>
      </c>
      <c r="M48" s="140"/>
      <c r="N48" s="185">
        <v>26.967484384589351</v>
      </c>
      <c r="O48" s="185">
        <v>73.032515615410645</v>
      </c>
      <c r="P48" s="185">
        <v>100</v>
      </c>
      <c r="Q48" s="185">
        <v>0</v>
      </c>
      <c r="R48" s="185">
        <v>100</v>
      </c>
      <c r="S48" s="185"/>
      <c r="T48" s="185"/>
      <c r="U48" s="185"/>
      <c r="V48" s="185"/>
      <c r="W48" s="185"/>
      <c r="X48" s="185"/>
      <c r="Y48" s="185"/>
      <c r="Z48" s="185"/>
      <c r="AA48" s="54"/>
    </row>
    <row r="49" spans="1:33" ht="21.95" customHeight="1" thickBot="1">
      <c r="A49" s="16" t="s">
        <v>17</v>
      </c>
      <c r="B49" s="157">
        <v>35.19354802651435</v>
      </c>
      <c r="C49" s="157">
        <v>64.80645197348565</v>
      </c>
      <c r="D49" s="157">
        <v>100</v>
      </c>
      <c r="E49" s="157">
        <v>0</v>
      </c>
      <c r="F49" s="157">
        <v>100</v>
      </c>
      <c r="G49" s="142"/>
      <c r="H49" s="157">
        <v>0</v>
      </c>
      <c r="I49" s="157">
        <v>0</v>
      </c>
      <c r="J49" s="157">
        <v>0</v>
      </c>
      <c r="K49" s="157">
        <v>0</v>
      </c>
      <c r="L49" s="157">
        <v>0</v>
      </c>
      <c r="M49" s="142"/>
      <c r="N49" s="157">
        <v>38.022116713744815</v>
      </c>
      <c r="O49" s="157">
        <v>61.977883286255185</v>
      </c>
      <c r="P49" s="157">
        <v>100</v>
      </c>
      <c r="Q49" s="157">
        <v>0</v>
      </c>
      <c r="R49" s="157">
        <v>100</v>
      </c>
      <c r="S49" s="157"/>
      <c r="T49" s="157"/>
      <c r="U49" s="157"/>
      <c r="V49" s="157"/>
      <c r="W49" s="157"/>
      <c r="X49" s="157"/>
      <c r="Y49" s="157"/>
      <c r="Z49" s="157"/>
    </row>
    <row r="50" spans="1:33" ht="21.95" customHeight="1" thickTop="1" thickBot="1">
      <c r="A50" s="239" t="s">
        <v>13</v>
      </c>
      <c r="B50" s="247">
        <v>38.623126712096976</v>
      </c>
      <c r="C50" s="247">
        <v>61.376873287903024</v>
      </c>
      <c r="D50" s="247">
        <v>100</v>
      </c>
      <c r="E50" s="247">
        <v>0</v>
      </c>
      <c r="F50" s="247">
        <v>100</v>
      </c>
      <c r="G50" s="248"/>
      <c r="H50" s="247">
        <v>37.730024931734533</v>
      </c>
      <c r="I50" s="247">
        <v>62.26997506826546</v>
      </c>
      <c r="J50" s="247">
        <v>100</v>
      </c>
      <c r="K50" s="247">
        <v>0</v>
      </c>
      <c r="L50" s="247">
        <v>100</v>
      </c>
      <c r="M50" s="248"/>
      <c r="N50" s="247">
        <v>30.237573702122024</v>
      </c>
      <c r="O50" s="247">
        <v>66.343011396318431</v>
      </c>
      <c r="P50" s="247">
        <v>96.580585098440451</v>
      </c>
      <c r="Q50" s="247">
        <v>3.4194149015595436</v>
      </c>
      <c r="R50" s="247">
        <v>100</v>
      </c>
      <c r="S50" s="157"/>
      <c r="T50" s="157"/>
      <c r="U50" s="157"/>
      <c r="V50" s="157"/>
      <c r="W50" s="157"/>
      <c r="X50" s="157"/>
      <c r="Y50" s="157"/>
      <c r="Z50" s="157"/>
    </row>
    <row r="51" spans="1:33" ht="21.95" customHeight="1" thickTop="1" thickBot="1">
      <c r="A51" s="24" t="s">
        <v>18</v>
      </c>
      <c r="B51" s="155">
        <v>35.545998545084842</v>
      </c>
      <c r="C51" s="155">
        <v>41.061693661478053</v>
      </c>
      <c r="D51" s="155">
        <v>76.607692206562888</v>
      </c>
      <c r="E51" s="155">
        <v>23.392307793437105</v>
      </c>
      <c r="F51" s="155">
        <v>100</v>
      </c>
      <c r="G51" s="156"/>
      <c r="H51" s="155">
        <v>35.598323048458333</v>
      </c>
      <c r="I51" s="155">
        <v>34.819203661914585</v>
      </c>
      <c r="J51" s="155">
        <v>70.417526710372925</v>
      </c>
      <c r="K51" s="155">
        <v>29.582473289627071</v>
      </c>
      <c r="L51" s="155">
        <v>100</v>
      </c>
      <c r="M51" s="155"/>
      <c r="N51" s="155">
        <v>21.348700356109738</v>
      </c>
      <c r="O51" s="155">
        <v>39.540647158954442</v>
      </c>
      <c r="P51" s="155">
        <v>60.889347515064188</v>
      </c>
      <c r="Q51" s="155">
        <v>39.110652484935827</v>
      </c>
      <c r="R51" s="155">
        <v>100</v>
      </c>
      <c r="S51" s="157"/>
      <c r="T51" s="157"/>
      <c r="U51" s="157"/>
      <c r="V51" s="157"/>
      <c r="W51" s="157"/>
      <c r="X51" s="157"/>
      <c r="Y51" s="157"/>
      <c r="Z51" s="157"/>
    </row>
    <row r="52" spans="1:33" ht="13.5" customHeight="1" thickTop="1">
      <c r="A52" s="10"/>
      <c r="B52" s="10"/>
      <c r="C52" s="10"/>
      <c r="D52" s="10"/>
      <c r="E52" s="10"/>
      <c r="F52" s="10"/>
      <c r="G52" s="10"/>
      <c r="H52" s="11"/>
      <c r="I52" s="11"/>
      <c r="J52" s="11"/>
      <c r="K52" s="11"/>
      <c r="L52" s="11"/>
      <c r="M52" s="11"/>
      <c r="N52" s="11"/>
      <c r="O52" s="11"/>
      <c r="P52" s="11"/>
      <c r="Q52" s="11"/>
      <c r="R52" s="22" t="s">
        <v>48</v>
      </c>
    </row>
    <row r="53" spans="1:33" ht="17.25" customHeight="1">
      <c r="A53" s="10"/>
      <c r="B53" s="10"/>
      <c r="C53" s="10"/>
      <c r="D53" s="10"/>
      <c r="E53" s="10"/>
      <c r="F53" s="10"/>
      <c r="G53" s="10"/>
      <c r="H53" s="11"/>
      <c r="I53" s="11"/>
      <c r="J53" s="11"/>
      <c r="K53" s="11"/>
      <c r="L53" s="11"/>
      <c r="M53" s="11"/>
      <c r="N53" s="11"/>
      <c r="O53" s="11"/>
      <c r="P53" s="11"/>
      <c r="Q53" s="11"/>
      <c r="R53" s="11"/>
    </row>
    <row r="54" spans="1:33" ht="16.5" customHeight="1" thickBot="1">
      <c r="A54" s="11"/>
      <c r="B54" s="11"/>
      <c r="C54" s="11"/>
      <c r="D54" s="11"/>
      <c r="E54" s="11"/>
      <c r="F54" s="11"/>
      <c r="G54" s="11"/>
      <c r="H54" s="11"/>
      <c r="I54" s="11"/>
      <c r="J54" s="11"/>
      <c r="K54" s="11"/>
      <c r="L54" s="11"/>
      <c r="M54" s="11"/>
      <c r="N54" s="11"/>
      <c r="O54" s="11"/>
      <c r="P54" s="11"/>
      <c r="Q54" s="11"/>
      <c r="R54" s="11"/>
    </row>
    <row r="55" spans="1:33" ht="25.5" customHeight="1">
      <c r="A55" s="337" t="s">
        <v>67</v>
      </c>
      <c r="B55" s="337"/>
      <c r="C55" s="337"/>
      <c r="D55" s="337"/>
      <c r="E55" s="337"/>
      <c r="F55" s="337"/>
      <c r="G55" s="19"/>
      <c r="H55" s="19"/>
      <c r="I55" s="19"/>
      <c r="J55" s="19"/>
      <c r="K55" s="19"/>
      <c r="L55" s="338">
        <v>93</v>
      </c>
      <c r="M55" s="338"/>
      <c r="N55" s="338"/>
      <c r="O55" s="338"/>
      <c r="P55" s="338"/>
      <c r="Q55" s="338"/>
      <c r="R55" s="338"/>
      <c r="S55" s="338"/>
      <c r="T55" s="338"/>
      <c r="U55" s="338"/>
      <c r="V55" s="338"/>
      <c r="AA55" s="339"/>
      <c r="AB55" s="339"/>
      <c r="AC55" s="339"/>
      <c r="AD55" s="339"/>
      <c r="AE55" s="339"/>
      <c r="AF55" s="339"/>
      <c r="AG55" s="339"/>
    </row>
    <row r="56" spans="1:33" ht="21.75" customHeight="1">
      <c r="A56" s="348" t="s">
        <v>137</v>
      </c>
      <c r="B56" s="348"/>
      <c r="C56" s="348"/>
      <c r="D56" s="348"/>
      <c r="E56" s="348"/>
      <c r="F56" s="348"/>
      <c r="G56" s="348"/>
      <c r="H56" s="348"/>
      <c r="I56" s="348"/>
      <c r="J56" s="348"/>
      <c r="K56" s="348"/>
      <c r="L56" s="348"/>
      <c r="M56" s="348"/>
      <c r="N56" s="348"/>
      <c r="O56" s="348"/>
      <c r="P56" s="348"/>
      <c r="Q56" s="348"/>
      <c r="R56" s="348"/>
    </row>
    <row r="57" spans="1:33" ht="20.25" customHeight="1" thickBot="1">
      <c r="A57" s="368" t="s">
        <v>58</v>
      </c>
      <c r="B57" s="368"/>
      <c r="C57" s="368"/>
      <c r="D57" s="368"/>
      <c r="E57" s="368"/>
      <c r="F57" s="368"/>
      <c r="G57" s="368"/>
      <c r="H57" s="368"/>
      <c r="I57" s="368"/>
      <c r="J57" s="368"/>
      <c r="K57" s="368"/>
      <c r="L57" s="368"/>
      <c r="M57" s="368"/>
      <c r="N57" s="368"/>
      <c r="O57" s="368"/>
      <c r="P57" s="368"/>
      <c r="Q57" s="368"/>
      <c r="R57" s="368"/>
      <c r="AA57" s="369"/>
      <c r="AB57" s="369"/>
      <c r="AC57" s="369"/>
      <c r="AD57" s="369"/>
      <c r="AE57" s="369"/>
      <c r="AF57" s="369"/>
      <c r="AG57" s="369"/>
    </row>
    <row r="58" spans="1:33" ht="22.5" customHeight="1" thickTop="1">
      <c r="A58" s="359" t="s">
        <v>0</v>
      </c>
      <c r="B58" s="366" t="s">
        <v>49</v>
      </c>
      <c r="C58" s="366"/>
      <c r="D58" s="366"/>
      <c r="E58" s="366"/>
      <c r="F58" s="366"/>
      <c r="G58" s="89"/>
      <c r="H58" s="365" t="s">
        <v>50</v>
      </c>
      <c r="I58" s="365"/>
      <c r="J58" s="365"/>
      <c r="K58" s="365"/>
      <c r="L58" s="89"/>
      <c r="M58" s="89"/>
      <c r="N58" s="365" t="s">
        <v>30</v>
      </c>
      <c r="O58" s="365"/>
      <c r="P58" s="365"/>
      <c r="Q58" s="365"/>
      <c r="R58" s="365"/>
    </row>
    <row r="59" spans="1:33" ht="40.5" customHeight="1">
      <c r="A59" s="360"/>
      <c r="B59" s="27" t="s">
        <v>39</v>
      </c>
      <c r="C59" s="27" t="s">
        <v>40</v>
      </c>
      <c r="D59" s="27" t="s">
        <v>30</v>
      </c>
      <c r="E59" s="27" t="s">
        <v>122</v>
      </c>
      <c r="F59" s="27" t="s">
        <v>79</v>
      </c>
      <c r="G59" s="28"/>
      <c r="H59" s="27" t="s">
        <v>39</v>
      </c>
      <c r="I59" s="27" t="s">
        <v>40</v>
      </c>
      <c r="J59" s="27" t="s">
        <v>30</v>
      </c>
      <c r="K59" s="27" t="s">
        <v>122</v>
      </c>
      <c r="L59" s="27" t="s">
        <v>79</v>
      </c>
      <c r="M59" s="28"/>
      <c r="N59" s="27" t="s">
        <v>39</v>
      </c>
      <c r="O59" s="27" t="s">
        <v>40</v>
      </c>
      <c r="P59" s="27" t="s">
        <v>30</v>
      </c>
      <c r="Q59" s="27" t="s">
        <v>122</v>
      </c>
      <c r="R59" s="27" t="s">
        <v>79</v>
      </c>
    </row>
    <row r="60" spans="1:33" ht="21" customHeight="1">
      <c r="A60" s="4" t="s">
        <v>1</v>
      </c>
      <c r="B60" s="157">
        <v>0</v>
      </c>
      <c r="C60" s="157">
        <v>0</v>
      </c>
      <c r="D60" s="157">
        <v>0</v>
      </c>
      <c r="E60" s="157">
        <v>100</v>
      </c>
      <c r="F60" s="157">
        <v>100</v>
      </c>
      <c r="G60" s="181"/>
      <c r="H60" s="157">
        <v>0</v>
      </c>
      <c r="I60" s="157">
        <v>0</v>
      </c>
      <c r="J60" s="157">
        <v>0</v>
      </c>
      <c r="K60" s="157">
        <v>100</v>
      </c>
      <c r="L60" s="157">
        <v>100</v>
      </c>
      <c r="M60" s="181"/>
      <c r="N60" s="157">
        <v>36.239075659205504</v>
      </c>
      <c r="O60" s="157">
        <v>48.427074688485895</v>
      </c>
      <c r="P60" s="157">
        <v>84.666150347691399</v>
      </c>
      <c r="Q60" s="157">
        <v>15.333849652308604</v>
      </c>
      <c r="R60" s="157">
        <v>100</v>
      </c>
    </row>
    <row r="61" spans="1:33" ht="21" customHeight="1">
      <c r="A61" s="4" t="s">
        <v>2</v>
      </c>
      <c r="B61" s="185">
        <v>53.488955823293175</v>
      </c>
      <c r="C61" s="185">
        <v>46.511044176706825</v>
      </c>
      <c r="D61" s="185">
        <v>100</v>
      </c>
      <c r="E61" s="185">
        <v>0</v>
      </c>
      <c r="F61" s="185">
        <v>100</v>
      </c>
      <c r="G61" s="140"/>
      <c r="H61" s="185">
        <v>62.5</v>
      </c>
      <c r="I61" s="185">
        <v>37.5</v>
      </c>
      <c r="J61" s="185">
        <v>100</v>
      </c>
      <c r="K61" s="185">
        <v>0</v>
      </c>
      <c r="L61" s="185">
        <v>100</v>
      </c>
      <c r="M61" s="140"/>
      <c r="N61" s="185">
        <v>29.944993901343597</v>
      </c>
      <c r="O61" s="185">
        <v>70.055006098656406</v>
      </c>
      <c r="P61" s="185">
        <v>100</v>
      </c>
      <c r="Q61" s="185">
        <v>0</v>
      </c>
      <c r="R61" s="185">
        <v>100</v>
      </c>
    </row>
    <row r="62" spans="1:33" ht="21" customHeight="1">
      <c r="A62" s="4" t="s">
        <v>3</v>
      </c>
      <c r="B62" s="185">
        <v>0</v>
      </c>
      <c r="C62" s="185">
        <v>0</v>
      </c>
      <c r="D62" s="185">
        <v>0</v>
      </c>
      <c r="E62" s="185">
        <v>100</v>
      </c>
      <c r="F62" s="185">
        <v>100</v>
      </c>
      <c r="G62" s="140"/>
      <c r="H62" s="185">
        <v>0</v>
      </c>
      <c r="I62" s="185">
        <v>0</v>
      </c>
      <c r="J62" s="185">
        <v>0</v>
      </c>
      <c r="K62" s="185">
        <v>100</v>
      </c>
      <c r="L62" s="185">
        <v>100</v>
      </c>
      <c r="M62" s="140"/>
      <c r="N62" s="185">
        <v>25.306697109334113</v>
      </c>
      <c r="O62" s="185">
        <v>37.99725479676637</v>
      </c>
      <c r="P62" s="185">
        <v>63.303951906100473</v>
      </c>
      <c r="Q62" s="185">
        <v>36.696048093899527</v>
      </c>
      <c r="R62" s="185">
        <v>100</v>
      </c>
    </row>
    <row r="63" spans="1:33" ht="21" customHeight="1">
      <c r="A63" s="4" t="s">
        <v>4</v>
      </c>
      <c r="B63" s="185">
        <v>50.975117686617352</v>
      </c>
      <c r="C63" s="185">
        <v>49.024882313382648</v>
      </c>
      <c r="D63" s="185">
        <v>100</v>
      </c>
      <c r="E63" s="185">
        <v>0</v>
      </c>
      <c r="F63" s="185">
        <v>100</v>
      </c>
      <c r="G63" s="140"/>
      <c r="H63" s="185">
        <v>0</v>
      </c>
      <c r="I63" s="185">
        <v>0</v>
      </c>
      <c r="J63" s="185">
        <v>0</v>
      </c>
      <c r="K63" s="185">
        <v>100</v>
      </c>
      <c r="L63" s="185">
        <v>100</v>
      </c>
      <c r="M63" s="140"/>
      <c r="N63" s="185">
        <v>36.408740455801812</v>
      </c>
      <c r="O63" s="185">
        <v>45.41259784292162</v>
      </c>
      <c r="P63" s="185">
        <v>81.821338298723433</v>
      </c>
      <c r="Q63" s="185">
        <v>18.178661701276567</v>
      </c>
      <c r="R63" s="185">
        <v>100</v>
      </c>
    </row>
    <row r="64" spans="1:33" ht="21" customHeight="1">
      <c r="A64" s="4" t="s">
        <v>5</v>
      </c>
      <c r="B64" s="185">
        <v>67.209474463360479</v>
      </c>
      <c r="C64" s="185">
        <v>32.790525536639528</v>
      </c>
      <c r="D64" s="185">
        <v>100</v>
      </c>
      <c r="E64" s="185">
        <v>0</v>
      </c>
      <c r="F64" s="185">
        <v>100</v>
      </c>
      <c r="G64" s="140"/>
      <c r="H64" s="185">
        <v>99.806451612903231</v>
      </c>
      <c r="I64" s="185">
        <v>0.19354838709677419</v>
      </c>
      <c r="J64" s="185">
        <v>100</v>
      </c>
      <c r="K64" s="185">
        <v>0</v>
      </c>
      <c r="L64" s="185">
        <v>100</v>
      </c>
      <c r="M64" s="140"/>
      <c r="N64" s="185">
        <v>42.647702156411398</v>
      </c>
      <c r="O64" s="185">
        <v>57.352297843588609</v>
      </c>
      <c r="P64" s="185">
        <v>100</v>
      </c>
      <c r="Q64" s="185">
        <v>0</v>
      </c>
      <c r="R64" s="185">
        <v>100</v>
      </c>
    </row>
    <row r="65" spans="1:18" ht="21" customHeight="1">
      <c r="A65" s="4" t="s">
        <v>6</v>
      </c>
      <c r="B65" s="185">
        <v>49.023535302954429</v>
      </c>
      <c r="C65" s="185">
        <v>50.976464697045564</v>
      </c>
      <c r="D65" s="185">
        <v>100</v>
      </c>
      <c r="E65" s="185">
        <v>0</v>
      </c>
      <c r="F65" s="185">
        <v>100</v>
      </c>
      <c r="G65" s="140"/>
      <c r="H65" s="185">
        <v>99.747474747474755</v>
      </c>
      <c r="I65" s="185">
        <v>0.25252525252525254</v>
      </c>
      <c r="J65" s="185">
        <v>100</v>
      </c>
      <c r="K65" s="185">
        <v>0</v>
      </c>
      <c r="L65" s="185">
        <v>100</v>
      </c>
      <c r="M65" s="140"/>
      <c r="N65" s="185">
        <v>40.964548272926365</v>
      </c>
      <c r="O65" s="185">
        <v>45.41462082554709</v>
      </c>
      <c r="P65" s="185">
        <v>86.379169098473469</v>
      </c>
      <c r="Q65" s="185">
        <v>13.62083090152654</v>
      </c>
      <c r="R65" s="185">
        <v>100</v>
      </c>
    </row>
    <row r="66" spans="1:18" ht="21" customHeight="1">
      <c r="A66" s="4" t="s">
        <v>7</v>
      </c>
      <c r="B66" s="185">
        <v>0</v>
      </c>
      <c r="C66" s="185">
        <v>0</v>
      </c>
      <c r="D66" s="185">
        <v>0</v>
      </c>
      <c r="E66" s="185">
        <v>0</v>
      </c>
      <c r="F66" s="185">
        <v>0</v>
      </c>
      <c r="G66" s="140"/>
      <c r="H66" s="185">
        <v>99.111256212137704</v>
      </c>
      <c r="I66" s="185">
        <v>0.88874378786229924</v>
      </c>
      <c r="J66" s="185">
        <v>100</v>
      </c>
      <c r="K66" s="185">
        <v>0</v>
      </c>
      <c r="L66" s="185">
        <v>100</v>
      </c>
      <c r="M66" s="140"/>
      <c r="N66" s="185">
        <v>41.312368315215117</v>
      </c>
      <c r="O66" s="185">
        <v>57.462738083089725</v>
      </c>
      <c r="P66" s="185">
        <v>98.775106398304828</v>
      </c>
      <c r="Q66" s="185">
        <v>1.2248936016951695</v>
      </c>
      <c r="R66" s="185">
        <v>100</v>
      </c>
    </row>
    <row r="67" spans="1:18" ht="21" customHeight="1">
      <c r="A67" s="4" t="s">
        <v>8</v>
      </c>
      <c r="B67" s="185">
        <v>0</v>
      </c>
      <c r="C67" s="185">
        <v>0</v>
      </c>
      <c r="D67" s="185">
        <v>0</v>
      </c>
      <c r="E67" s="185">
        <v>100</v>
      </c>
      <c r="F67" s="185">
        <v>100</v>
      </c>
      <c r="G67" s="140"/>
      <c r="H67" s="185">
        <v>99.074395967321394</v>
      </c>
      <c r="I67" s="185">
        <v>0.92560403267860258</v>
      </c>
      <c r="J67" s="185">
        <v>100</v>
      </c>
      <c r="K67" s="185">
        <v>0</v>
      </c>
      <c r="L67" s="185">
        <v>100</v>
      </c>
      <c r="M67" s="140"/>
      <c r="N67" s="185">
        <v>44.674375019646661</v>
      </c>
      <c r="O67" s="185">
        <v>51.03880661081417</v>
      </c>
      <c r="P67" s="185">
        <v>95.713181630460838</v>
      </c>
      <c r="Q67" s="185">
        <v>4.2868183695391666</v>
      </c>
      <c r="R67" s="185">
        <v>100</v>
      </c>
    </row>
    <row r="68" spans="1:18" ht="21" customHeight="1">
      <c r="A68" s="4" t="s">
        <v>9</v>
      </c>
      <c r="B68" s="185">
        <v>56.781609195402297</v>
      </c>
      <c r="C68" s="185">
        <v>43.218390804597703</v>
      </c>
      <c r="D68" s="185">
        <v>100</v>
      </c>
      <c r="E68" s="185">
        <v>0</v>
      </c>
      <c r="F68" s="185">
        <v>100</v>
      </c>
      <c r="G68" s="140"/>
      <c r="H68" s="185">
        <v>97.497393117831081</v>
      </c>
      <c r="I68" s="185">
        <v>2.502606882168926</v>
      </c>
      <c r="J68" s="185">
        <v>100</v>
      </c>
      <c r="K68" s="185">
        <v>0</v>
      </c>
      <c r="L68" s="185">
        <v>100</v>
      </c>
      <c r="M68" s="140"/>
      <c r="N68" s="185">
        <v>48.147608191697131</v>
      </c>
      <c r="O68" s="185">
        <v>51.852391808302869</v>
      </c>
      <c r="P68" s="185">
        <v>100</v>
      </c>
      <c r="Q68" s="185">
        <v>0</v>
      </c>
      <c r="R68" s="185">
        <v>100</v>
      </c>
    </row>
    <row r="69" spans="1:18" ht="21" customHeight="1">
      <c r="A69" s="4" t="s">
        <v>10</v>
      </c>
      <c r="B69" s="185">
        <v>61.599646486964211</v>
      </c>
      <c r="C69" s="185">
        <v>38.400353513035796</v>
      </c>
      <c r="D69" s="185">
        <v>100</v>
      </c>
      <c r="E69" s="185">
        <v>0</v>
      </c>
      <c r="F69" s="185">
        <v>100</v>
      </c>
      <c r="G69" s="140"/>
      <c r="H69" s="185">
        <v>99.171011665853939</v>
      </c>
      <c r="I69" s="185">
        <v>0.82898833414606699</v>
      </c>
      <c r="J69" s="185">
        <v>100</v>
      </c>
      <c r="K69" s="185">
        <v>0</v>
      </c>
      <c r="L69" s="185">
        <v>100</v>
      </c>
      <c r="M69" s="140"/>
      <c r="N69" s="185">
        <v>45.695542283553557</v>
      </c>
      <c r="O69" s="185">
        <v>54.30445771644645</v>
      </c>
      <c r="P69" s="185">
        <v>100</v>
      </c>
      <c r="Q69" s="185">
        <v>0</v>
      </c>
      <c r="R69" s="185">
        <v>100</v>
      </c>
    </row>
    <row r="70" spans="1:18" ht="21" customHeight="1">
      <c r="A70" s="4" t="s">
        <v>11</v>
      </c>
      <c r="B70" s="185">
        <v>0</v>
      </c>
      <c r="C70" s="185">
        <v>0</v>
      </c>
      <c r="D70" s="185">
        <v>0</v>
      </c>
      <c r="E70" s="185">
        <v>100</v>
      </c>
      <c r="F70" s="185">
        <v>100</v>
      </c>
      <c r="G70" s="140"/>
      <c r="H70" s="185">
        <v>99.607458292443567</v>
      </c>
      <c r="I70" s="185">
        <v>0.39254170755642787</v>
      </c>
      <c r="J70" s="185">
        <v>100</v>
      </c>
      <c r="K70" s="185">
        <v>0</v>
      </c>
      <c r="L70" s="185">
        <v>100</v>
      </c>
      <c r="M70" s="140"/>
      <c r="N70" s="185">
        <v>37.459409671699149</v>
      </c>
      <c r="O70" s="185">
        <v>45.183138806578818</v>
      </c>
      <c r="P70" s="185">
        <v>82.642548478277973</v>
      </c>
      <c r="Q70" s="185">
        <v>17.357451521722037</v>
      </c>
      <c r="R70" s="185">
        <v>100</v>
      </c>
    </row>
    <row r="71" spans="1:18" ht="21" customHeight="1" thickBot="1">
      <c r="A71" s="16" t="s">
        <v>12</v>
      </c>
      <c r="B71" s="157">
        <v>44.04321865226045</v>
      </c>
      <c r="C71" s="157">
        <v>55.95678134773955</v>
      </c>
      <c r="D71" s="157">
        <v>100</v>
      </c>
      <c r="E71" s="157">
        <v>0</v>
      </c>
      <c r="F71" s="157">
        <v>100</v>
      </c>
      <c r="G71" s="184"/>
      <c r="H71" s="157">
        <v>0</v>
      </c>
      <c r="I71" s="157">
        <v>0</v>
      </c>
      <c r="J71" s="157">
        <v>0</v>
      </c>
      <c r="K71" s="157">
        <v>100</v>
      </c>
      <c r="L71" s="157">
        <v>100</v>
      </c>
      <c r="M71" s="184"/>
      <c r="N71" s="157">
        <v>39.19769680066252</v>
      </c>
      <c r="O71" s="157">
        <v>54.417666180375022</v>
      </c>
      <c r="P71" s="157">
        <v>93.615362981037549</v>
      </c>
      <c r="Q71" s="157">
        <v>6.3846370189624597</v>
      </c>
      <c r="R71" s="157">
        <v>100</v>
      </c>
    </row>
    <row r="72" spans="1:18" ht="21" customHeight="1" thickTop="1" thickBot="1">
      <c r="A72" s="224" t="s">
        <v>13</v>
      </c>
      <c r="B72" s="245">
        <v>8.6209322208153409</v>
      </c>
      <c r="C72" s="245">
        <v>7.6491023018733157</v>
      </c>
      <c r="D72" s="245">
        <v>16.270034522688658</v>
      </c>
      <c r="E72" s="245">
        <v>83.729965477311339</v>
      </c>
      <c r="F72" s="245">
        <v>100</v>
      </c>
      <c r="G72" s="246"/>
      <c r="H72" s="245">
        <v>42.349314351245255</v>
      </c>
      <c r="I72" s="245">
        <v>2.5758121406697367</v>
      </c>
      <c r="J72" s="245">
        <v>44.925126491914988</v>
      </c>
      <c r="K72" s="245">
        <v>55.074873508085012</v>
      </c>
      <c r="L72" s="245">
        <v>100</v>
      </c>
      <c r="M72" s="246"/>
      <c r="N72" s="245">
        <v>35.248915222253373</v>
      </c>
      <c r="O72" s="245">
        <v>48.734186972720657</v>
      </c>
      <c r="P72" s="245">
        <v>83.983102194974038</v>
      </c>
      <c r="Q72" s="245">
        <v>16.01689780502597</v>
      </c>
      <c r="R72" s="245">
        <v>100</v>
      </c>
    </row>
    <row r="73" spans="1:18" ht="21" customHeight="1" thickTop="1" thickBot="1">
      <c r="A73" s="225" t="s">
        <v>14</v>
      </c>
      <c r="B73" s="156"/>
      <c r="C73" s="156"/>
      <c r="D73" s="156"/>
      <c r="E73" s="156"/>
      <c r="F73" s="156"/>
      <c r="G73" s="156"/>
      <c r="H73" s="156"/>
      <c r="I73" s="156"/>
      <c r="J73" s="156"/>
      <c r="K73" s="156"/>
      <c r="L73" s="156"/>
      <c r="M73" s="156"/>
      <c r="N73" s="156"/>
      <c r="O73" s="156"/>
      <c r="P73" s="156"/>
      <c r="Q73" s="156"/>
      <c r="R73" s="156"/>
    </row>
    <row r="74" spans="1:18" ht="21" customHeight="1" thickTop="1">
      <c r="A74" s="76" t="s">
        <v>15</v>
      </c>
      <c r="B74" s="157">
        <v>59.889394925178919</v>
      </c>
      <c r="C74" s="157">
        <v>40.110605074821081</v>
      </c>
      <c r="D74" s="157">
        <v>100</v>
      </c>
      <c r="E74" s="157">
        <v>0</v>
      </c>
      <c r="F74" s="157">
        <v>100</v>
      </c>
      <c r="G74" s="184"/>
      <c r="H74" s="157">
        <v>99.381702250990244</v>
      </c>
      <c r="I74" s="157">
        <v>0.61829774900975754</v>
      </c>
      <c r="J74" s="157">
        <v>100</v>
      </c>
      <c r="K74" s="157">
        <v>0</v>
      </c>
      <c r="L74" s="157">
        <v>100</v>
      </c>
      <c r="M74" s="184"/>
      <c r="N74" s="157">
        <v>44.731860749483658</v>
      </c>
      <c r="O74" s="157">
        <v>54.226343603865288</v>
      </c>
      <c r="P74" s="157">
        <v>98.958204353348933</v>
      </c>
      <c r="Q74" s="157">
        <v>1.0417956466510647</v>
      </c>
      <c r="R74" s="157">
        <v>100</v>
      </c>
    </row>
    <row r="75" spans="1:18" ht="21" customHeight="1">
      <c r="A75" s="4" t="s">
        <v>16</v>
      </c>
      <c r="B75" s="185">
        <v>74.261922785768348</v>
      </c>
      <c r="C75" s="185">
        <v>25.738077214231641</v>
      </c>
      <c r="D75" s="185">
        <v>100</v>
      </c>
      <c r="E75" s="185">
        <v>0</v>
      </c>
      <c r="F75" s="185">
        <v>100</v>
      </c>
      <c r="G75" s="140"/>
      <c r="H75" s="185">
        <v>98.945090614011349</v>
      </c>
      <c r="I75" s="185">
        <v>1.0549093859886394</v>
      </c>
      <c r="J75" s="185">
        <v>100</v>
      </c>
      <c r="K75" s="185">
        <v>0</v>
      </c>
      <c r="L75" s="185">
        <v>100</v>
      </c>
      <c r="M75" s="140"/>
      <c r="N75" s="185">
        <v>40.501057828592138</v>
      </c>
      <c r="O75" s="185">
        <v>59.498942171407862</v>
      </c>
      <c r="P75" s="185">
        <v>100</v>
      </c>
      <c r="Q75" s="185">
        <v>0</v>
      </c>
      <c r="R75" s="185">
        <v>100</v>
      </c>
    </row>
    <row r="76" spans="1:18" ht="21" customHeight="1" thickBot="1">
      <c r="A76" s="16" t="s">
        <v>17</v>
      </c>
      <c r="B76" s="157">
        <v>69.529837251356241</v>
      </c>
      <c r="C76" s="157">
        <v>30.470162748643759</v>
      </c>
      <c r="D76" s="157">
        <v>100</v>
      </c>
      <c r="E76" s="157">
        <v>0</v>
      </c>
      <c r="F76" s="157">
        <v>100</v>
      </c>
      <c r="G76" s="142"/>
      <c r="H76" s="157">
        <v>41.379310344827587</v>
      </c>
      <c r="I76" s="157">
        <v>58.620689655172406</v>
      </c>
      <c r="J76" s="157">
        <v>100</v>
      </c>
      <c r="K76" s="157">
        <v>0</v>
      </c>
      <c r="L76" s="157">
        <v>100</v>
      </c>
      <c r="M76" s="142"/>
      <c r="N76" s="157">
        <v>42.473356081877036</v>
      </c>
      <c r="O76" s="157">
        <v>57.526643918122964</v>
      </c>
      <c r="P76" s="157">
        <v>100</v>
      </c>
      <c r="Q76" s="157">
        <v>0</v>
      </c>
      <c r="R76" s="157">
        <v>100</v>
      </c>
    </row>
    <row r="77" spans="1:18" ht="21" customHeight="1" thickTop="1" thickBot="1">
      <c r="A77" s="224" t="s">
        <v>13</v>
      </c>
      <c r="B77" s="247">
        <v>65.279040174513725</v>
      </c>
      <c r="C77" s="247">
        <v>34.720959825486275</v>
      </c>
      <c r="D77" s="247">
        <v>100</v>
      </c>
      <c r="E77" s="247">
        <v>0</v>
      </c>
      <c r="F77" s="247">
        <v>100</v>
      </c>
      <c r="G77" s="248"/>
      <c r="H77" s="247">
        <v>81.878523649031678</v>
      </c>
      <c r="I77" s="247">
        <v>18.121476350968326</v>
      </c>
      <c r="J77" s="247">
        <v>100</v>
      </c>
      <c r="K77" s="247">
        <v>0</v>
      </c>
      <c r="L77" s="247">
        <v>100</v>
      </c>
      <c r="M77" s="248"/>
      <c r="N77" s="247">
        <v>42.217934089827196</v>
      </c>
      <c r="O77" s="247">
        <v>57.528345879315978</v>
      </c>
      <c r="P77" s="247">
        <v>99.746279969143174</v>
      </c>
      <c r="Q77" s="247">
        <v>0.2537200308568216</v>
      </c>
      <c r="R77" s="247">
        <v>100</v>
      </c>
    </row>
    <row r="78" spans="1:18" ht="21" customHeight="1" thickTop="1" thickBot="1">
      <c r="A78" s="24" t="s">
        <v>18</v>
      </c>
      <c r="B78" s="155">
        <v>11.804420656970095</v>
      </c>
      <c r="C78" s="155">
        <v>9.1702075502533091</v>
      </c>
      <c r="D78" s="155">
        <v>20.974628207223404</v>
      </c>
      <c r="E78" s="155">
        <v>79.025371792776596</v>
      </c>
      <c r="F78" s="155">
        <v>100</v>
      </c>
      <c r="G78" s="156"/>
      <c r="H78" s="155">
        <v>50.199570156585814</v>
      </c>
      <c r="I78" s="155">
        <v>5.6630846382151256</v>
      </c>
      <c r="J78" s="155">
        <v>55.862654794800939</v>
      </c>
      <c r="K78" s="155">
        <v>44.137345205199061</v>
      </c>
      <c r="L78" s="155">
        <v>100</v>
      </c>
      <c r="M78" s="143"/>
      <c r="N78" s="155">
        <v>36.802054451404778</v>
      </c>
      <c r="O78" s="155">
        <v>50.694083113736468</v>
      </c>
      <c r="P78" s="155">
        <v>87.496137565141254</v>
      </c>
      <c r="Q78" s="155">
        <v>12.503862434858757</v>
      </c>
      <c r="R78" s="155">
        <v>100</v>
      </c>
    </row>
    <row r="79" spans="1:18" ht="5.25" customHeight="1" thickTop="1">
      <c r="A79" s="10"/>
      <c r="B79" s="10"/>
      <c r="C79" s="10"/>
      <c r="D79" s="10"/>
      <c r="E79" s="10"/>
      <c r="F79" s="10"/>
      <c r="G79" s="10"/>
      <c r="H79" s="11"/>
      <c r="I79" s="11"/>
      <c r="J79" s="11"/>
      <c r="K79" s="11"/>
      <c r="L79" s="11"/>
      <c r="M79" s="11"/>
      <c r="N79" s="11"/>
      <c r="O79" s="11"/>
      <c r="P79" s="11"/>
      <c r="Q79" s="11"/>
      <c r="R79" s="22"/>
    </row>
    <row r="80" spans="1:18" ht="9.75" customHeight="1">
      <c r="A80" s="10"/>
      <c r="B80" s="10"/>
      <c r="C80" s="10"/>
      <c r="D80" s="10"/>
      <c r="E80" s="10"/>
      <c r="F80" s="10"/>
      <c r="G80" s="10"/>
      <c r="H80" s="11"/>
      <c r="I80" s="11"/>
      <c r="J80" s="11"/>
      <c r="K80" s="11"/>
      <c r="L80" s="11"/>
      <c r="M80" s="11"/>
      <c r="N80" s="11"/>
      <c r="O80" s="11"/>
      <c r="P80" s="11"/>
      <c r="Q80" s="11"/>
      <c r="R80" s="11"/>
    </row>
    <row r="81" spans="1:25" ht="15" thickBot="1">
      <c r="A81" s="11"/>
      <c r="B81" s="11"/>
      <c r="C81" s="11"/>
      <c r="D81" s="11"/>
      <c r="E81" s="11"/>
      <c r="F81" s="11"/>
      <c r="G81" s="11"/>
      <c r="H81" s="11"/>
      <c r="I81" s="11"/>
      <c r="J81" s="11"/>
      <c r="K81" s="11"/>
      <c r="L81" s="11"/>
      <c r="M81" s="11"/>
      <c r="N81" s="11"/>
      <c r="O81" s="11"/>
      <c r="P81" s="11"/>
      <c r="Q81" s="11"/>
      <c r="R81" s="11"/>
    </row>
    <row r="82" spans="1:25" ht="25.5" customHeight="1" thickBot="1">
      <c r="A82" s="337" t="s">
        <v>67</v>
      </c>
      <c r="B82" s="337"/>
      <c r="C82" s="337"/>
      <c r="D82" s="337"/>
      <c r="E82" s="337"/>
      <c r="F82" s="337"/>
      <c r="G82" s="19"/>
      <c r="H82" s="19"/>
      <c r="I82" s="19"/>
      <c r="J82" s="19"/>
      <c r="K82" s="19"/>
      <c r="L82" s="19"/>
      <c r="M82" s="19"/>
      <c r="N82" s="19"/>
      <c r="O82" s="333">
        <v>94</v>
      </c>
      <c r="P82" s="19"/>
      <c r="Q82" s="19"/>
      <c r="R82" s="19"/>
      <c r="S82" s="11"/>
      <c r="T82" s="11"/>
      <c r="U82" s="11"/>
    </row>
    <row r="83" spans="1:25">
      <c r="O83" s="338"/>
      <c r="P83" s="338"/>
      <c r="Q83" s="338"/>
      <c r="R83" s="338"/>
      <c r="S83" s="338"/>
      <c r="T83" s="338"/>
      <c r="U83" s="338"/>
      <c r="V83" s="338"/>
      <c r="W83" s="338"/>
      <c r="X83" s="338"/>
      <c r="Y83" s="338"/>
    </row>
  </sheetData>
  <mergeCells count="27">
    <mergeCell ref="A2:R2"/>
    <mergeCell ref="A30:R30"/>
    <mergeCell ref="A3:A4"/>
    <mergeCell ref="H3:K3"/>
    <mergeCell ref="N3:R3"/>
    <mergeCell ref="B3:F3"/>
    <mergeCell ref="AA29:AG29"/>
    <mergeCell ref="A29:R29"/>
    <mergeCell ref="AA55:AG55"/>
    <mergeCell ref="AA57:AG57"/>
    <mergeCell ref="L55:V55"/>
    <mergeCell ref="O83:Y83"/>
    <mergeCell ref="A1:R1"/>
    <mergeCell ref="A55:F55"/>
    <mergeCell ref="A82:F82"/>
    <mergeCell ref="A31:A32"/>
    <mergeCell ref="B31:F31"/>
    <mergeCell ref="H31:K31"/>
    <mergeCell ref="A56:R56"/>
    <mergeCell ref="A57:R57"/>
    <mergeCell ref="A58:A59"/>
    <mergeCell ref="B58:F58"/>
    <mergeCell ref="H58:K58"/>
    <mergeCell ref="N58:R58"/>
    <mergeCell ref="N31:R31"/>
    <mergeCell ref="A28:C28"/>
    <mergeCell ref="H28:R28"/>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dimension ref="A1:Z83"/>
  <sheetViews>
    <sheetView rightToLeft="1" view="pageBreakPreview" topLeftCell="A55" zoomScaleSheetLayoutView="100" workbookViewId="0">
      <selection activeCell="K88" sqref="K88"/>
    </sheetView>
  </sheetViews>
  <sheetFormatPr defaultRowHeight="14.25"/>
  <cols>
    <col min="1" max="1" width="8.625" customWidth="1"/>
    <col min="2" max="2" width="7.375" customWidth="1"/>
    <col min="3" max="3" width="6" customWidth="1"/>
    <col min="4" max="4" width="8.375" customWidth="1"/>
    <col min="5" max="5" width="9.625" customWidth="1"/>
    <col min="6" max="6" width="8.625" customWidth="1"/>
    <col min="7" max="7" width="0.75" customWidth="1"/>
    <col min="8" max="8" width="8" customWidth="1"/>
    <col min="9" max="9" width="8.25" customWidth="1"/>
    <col min="10" max="11" width="9.625" customWidth="1"/>
    <col min="12" max="12" width="8.375" customWidth="1"/>
    <col min="13" max="13" width="0.75" customWidth="1"/>
    <col min="14" max="14" width="7.25" customWidth="1"/>
    <col min="15" max="15" width="8.375" customWidth="1"/>
    <col min="16" max="16" width="6.625" customWidth="1"/>
    <col min="17" max="17" width="9.625" customWidth="1"/>
    <col min="18" max="18" width="7.875" customWidth="1"/>
    <col min="19" max="19" width="11.125" hidden="1" customWidth="1"/>
    <col min="20" max="20" width="10.375" hidden="1" customWidth="1"/>
    <col min="21" max="22" width="9.125" hidden="1" customWidth="1"/>
    <col min="23" max="23" width="10.75" hidden="1" customWidth="1"/>
    <col min="24" max="24" width="11.875" hidden="1" customWidth="1"/>
    <col min="25" max="25" width="12" hidden="1" customWidth="1"/>
    <col min="26" max="26" width="10.125" hidden="1" customWidth="1"/>
  </cols>
  <sheetData>
    <row r="1" spans="1:24" ht="24.75" customHeight="1">
      <c r="A1" s="348" t="s">
        <v>138</v>
      </c>
      <c r="B1" s="348"/>
      <c r="C1" s="348"/>
      <c r="D1" s="348"/>
      <c r="E1" s="348"/>
      <c r="F1" s="348"/>
      <c r="G1" s="348"/>
      <c r="H1" s="348"/>
      <c r="I1" s="348"/>
      <c r="J1" s="348"/>
      <c r="K1" s="348"/>
      <c r="L1" s="348"/>
      <c r="M1" s="348"/>
      <c r="N1" s="348"/>
      <c r="O1" s="348"/>
      <c r="P1" s="348"/>
      <c r="Q1" s="348"/>
      <c r="R1" s="348"/>
      <c r="S1" s="88"/>
      <c r="T1" s="88"/>
      <c r="U1" s="88"/>
      <c r="V1" s="88"/>
      <c r="W1" s="88"/>
      <c r="X1" s="88"/>
    </row>
    <row r="2" spans="1:24" ht="22.5" customHeight="1" thickBot="1">
      <c r="A2" s="367" t="s">
        <v>80</v>
      </c>
      <c r="B2" s="367"/>
      <c r="C2" s="367"/>
      <c r="D2" s="367"/>
      <c r="E2" s="367"/>
      <c r="F2" s="367"/>
      <c r="G2" s="367"/>
      <c r="H2" s="367"/>
      <c r="I2" s="367"/>
      <c r="J2" s="367"/>
      <c r="K2" s="367"/>
      <c r="L2" s="367"/>
      <c r="M2" s="367"/>
      <c r="N2" s="367"/>
      <c r="O2" s="367"/>
      <c r="P2" s="367"/>
      <c r="Q2" s="367"/>
      <c r="R2" s="367"/>
      <c r="S2" s="88"/>
      <c r="T2" s="88"/>
      <c r="U2" s="88"/>
      <c r="V2" s="2"/>
      <c r="W2" s="3"/>
    </row>
    <row r="3" spans="1:24" ht="22.5" customHeight="1" thickTop="1">
      <c r="A3" s="359" t="s">
        <v>0</v>
      </c>
      <c r="B3" s="366" t="s">
        <v>23</v>
      </c>
      <c r="C3" s="366"/>
      <c r="D3" s="366"/>
      <c r="E3" s="366"/>
      <c r="F3" s="366"/>
      <c r="G3" s="89"/>
      <c r="H3" s="366" t="s">
        <v>24</v>
      </c>
      <c r="I3" s="366"/>
      <c r="J3" s="366"/>
      <c r="K3" s="366"/>
      <c r="L3" s="366"/>
      <c r="M3" s="89"/>
      <c r="N3" s="365" t="s">
        <v>25</v>
      </c>
      <c r="O3" s="365"/>
      <c r="P3" s="365"/>
      <c r="Q3" s="365"/>
      <c r="R3" s="365"/>
      <c r="S3" s="88"/>
      <c r="T3" s="88"/>
      <c r="U3" s="88"/>
      <c r="V3" s="2"/>
      <c r="W3" s="3"/>
    </row>
    <row r="4" spans="1:24" ht="41.25" customHeight="1">
      <c r="A4" s="360"/>
      <c r="B4" s="27" t="s">
        <v>39</v>
      </c>
      <c r="C4" s="27" t="s">
        <v>40</v>
      </c>
      <c r="D4" s="27" t="s">
        <v>30</v>
      </c>
      <c r="E4" s="27" t="s">
        <v>123</v>
      </c>
      <c r="F4" s="27" t="s">
        <v>79</v>
      </c>
      <c r="G4" s="28"/>
      <c r="H4" s="27" t="s">
        <v>39</v>
      </c>
      <c r="I4" s="27" t="s">
        <v>40</v>
      </c>
      <c r="J4" s="27" t="s">
        <v>30</v>
      </c>
      <c r="K4" s="27" t="s">
        <v>123</v>
      </c>
      <c r="L4" s="27" t="s">
        <v>79</v>
      </c>
      <c r="M4" s="28"/>
      <c r="N4" s="27" t="s">
        <v>39</v>
      </c>
      <c r="O4" s="27" t="s">
        <v>40</v>
      </c>
      <c r="P4" s="27" t="s">
        <v>30</v>
      </c>
      <c r="Q4" s="27" t="s">
        <v>123</v>
      </c>
      <c r="R4" s="27" t="s">
        <v>79</v>
      </c>
    </row>
    <row r="5" spans="1:24" ht="21.95" customHeight="1">
      <c r="A5" s="4" t="s">
        <v>1</v>
      </c>
      <c r="B5" s="285">
        <v>1</v>
      </c>
      <c r="C5" s="285">
        <v>2</v>
      </c>
      <c r="D5" s="285">
        <v>3</v>
      </c>
      <c r="E5" s="285">
        <v>0</v>
      </c>
      <c r="F5" s="285">
        <v>3</v>
      </c>
      <c r="G5" s="285"/>
      <c r="H5" s="285">
        <v>99</v>
      </c>
      <c r="I5" s="285">
        <v>150</v>
      </c>
      <c r="J5" s="285">
        <v>249</v>
      </c>
      <c r="K5" s="285">
        <v>0</v>
      </c>
      <c r="L5" s="285">
        <v>249</v>
      </c>
      <c r="M5" s="285"/>
      <c r="N5" s="285">
        <v>3</v>
      </c>
      <c r="O5" s="285">
        <v>1</v>
      </c>
      <c r="P5" s="285">
        <v>4</v>
      </c>
      <c r="Q5" s="285">
        <v>0</v>
      </c>
      <c r="R5" s="285">
        <v>4</v>
      </c>
    </row>
    <row r="6" spans="1:24" ht="21.95" customHeight="1">
      <c r="A6" s="4" t="s">
        <v>2</v>
      </c>
      <c r="B6" s="285">
        <v>1</v>
      </c>
      <c r="C6" s="285">
        <v>0</v>
      </c>
      <c r="D6" s="285">
        <v>1</v>
      </c>
      <c r="E6" s="285">
        <v>0</v>
      </c>
      <c r="F6" s="285">
        <v>1</v>
      </c>
      <c r="G6" s="285"/>
      <c r="H6" s="285">
        <v>58.000000000000014</v>
      </c>
      <c r="I6" s="285">
        <v>105.00000000000003</v>
      </c>
      <c r="J6" s="285">
        <v>163.00000000000006</v>
      </c>
      <c r="K6" s="285">
        <v>0</v>
      </c>
      <c r="L6" s="285">
        <v>163.00000000000006</v>
      </c>
      <c r="M6" s="285"/>
      <c r="N6" s="285">
        <v>3</v>
      </c>
      <c r="O6" s="285">
        <v>0</v>
      </c>
      <c r="P6" s="285">
        <v>3</v>
      </c>
      <c r="Q6" s="285">
        <v>0</v>
      </c>
      <c r="R6" s="285">
        <v>3</v>
      </c>
    </row>
    <row r="7" spans="1:24" ht="21.95" customHeight="1">
      <c r="A7" s="4" t="s">
        <v>3</v>
      </c>
      <c r="B7" s="285">
        <v>24</v>
      </c>
      <c r="C7" s="285">
        <v>25</v>
      </c>
      <c r="D7" s="285">
        <v>49</v>
      </c>
      <c r="E7" s="285">
        <v>0</v>
      </c>
      <c r="F7" s="285">
        <v>49</v>
      </c>
      <c r="G7" s="285"/>
      <c r="H7" s="285">
        <v>657.00000000000023</v>
      </c>
      <c r="I7" s="285">
        <v>1150.0000000000007</v>
      </c>
      <c r="J7" s="285">
        <v>1807.0000000000009</v>
      </c>
      <c r="K7" s="285">
        <v>40</v>
      </c>
      <c r="L7" s="285">
        <v>1847.0000000000009</v>
      </c>
      <c r="M7" s="285"/>
      <c r="N7" s="285">
        <v>19</v>
      </c>
      <c r="O7" s="285">
        <v>4</v>
      </c>
      <c r="P7" s="285">
        <v>23</v>
      </c>
      <c r="Q7" s="285">
        <v>0</v>
      </c>
      <c r="R7" s="285">
        <v>23</v>
      </c>
    </row>
    <row r="8" spans="1:24" ht="21.95" customHeight="1">
      <c r="A8" s="4" t="s">
        <v>4</v>
      </c>
      <c r="B8" s="285">
        <v>2</v>
      </c>
      <c r="C8" s="285">
        <v>0</v>
      </c>
      <c r="D8" s="285">
        <v>2</v>
      </c>
      <c r="E8" s="285">
        <v>0</v>
      </c>
      <c r="F8" s="285">
        <v>2</v>
      </c>
      <c r="G8" s="285"/>
      <c r="H8" s="285">
        <v>134</v>
      </c>
      <c r="I8" s="285">
        <v>234.00000000000003</v>
      </c>
      <c r="J8" s="285">
        <v>368</v>
      </c>
      <c r="K8" s="285">
        <v>0</v>
      </c>
      <c r="L8" s="285">
        <v>368</v>
      </c>
      <c r="M8" s="285"/>
      <c r="N8" s="285">
        <v>2</v>
      </c>
      <c r="O8" s="285">
        <v>2</v>
      </c>
      <c r="P8" s="285">
        <v>4</v>
      </c>
      <c r="Q8" s="285">
        <v>0</v>
      </c>
      <c r="R8" s="285">
        <v>4</v>
      </c>
    </row>
    <row r="9" spans="1:24" ht="21.95" customHeight="1">
      <c r="A9" s="4" t="s">
        <v>5</v>
      </c>
      <c r="B9" s="285">
        <v>0</v>
      </c>
      <c r="C9" s="285">
        <v>0</v>
      </c>
      <c r="D9" s="285">
        <v>0</v>
      </c>
      <c r="E9" s="285">
        <v>0</v>
      </c>
      <c r="F9" s="285">
        <v>0</v>
      </c>
      <c r="G9" s="285"/>
      <c r="H9" s="285">
        <v>93</v>
      </c>
      <c r="I9" s="285">
        <v>160.00000000000006</v>
      </c>
      <c r="J9" s="285">
        <v>253.00000000000006</v>
      </c>
      <c r="K9" s="285">
        <v>0</v>
      </c>
      <c r="L9" s="285">
        <v>253.00000000000006</v>
      </c>
      <c r="M9" s="285"/>
      <c r="N9" s="285">
        <v>5</v>
      </c>
      <c r="O9" s="285">
        <v>0</v>
      </c>
      <c r="P9" s="285">
        <v>5</v>
      </c>
      <c r="Q9" s="285">
        <v>0</v>
      </c>
      <c r="R9" s="285">
        <v>5</v>
      </c>
    </row>
    <row r="10" spans="1:24" ht="21.95" customHeight="1">
      <c r="A10" s="4" t="s">
        <v>6</v>
      </c>
      <c r="B10" s="285">
        <v>0</v>
      </c>
      <c r="C10" s="285">
        <v>0</v>
      </c>
      <c r="D10" s="285">
        <v>0</v>
      </c>
      <c r="E10" s="285">
        <v>0</v>
      </c>
      <c r="F10" s="285">
        <v>0</v>
      </c>
      <c r="G10" s="285"/>
      <c r="H10" s="285">
        <v>77</v>
      </c>
      <c r="I10" s="285">
        <v>117</v>
      </c>
      <c r="J10" s="285">
        <v>194</v>
      </c>
      <c r="K10" s="285">
        <v>0</v>
      </c>
      <c r="L10" s="285">
        <v>194</v>
      </c>
      <c r="M10" s="285"/>
      <c r="N10" s="285">
        <v>4</v>
      </c>
      <c r="O10" s="285">
        <v>0</v>
      </c>
      <c r="P10" s="285">
        <v>4</v>
      </c>
      <c r="Q10" s="285">
        <v>0</v>
      </c>
      <c r="R10" s="285">
        <v>4</v>
      </c>
    </row>
    <row r="11" spans="1:24" ht="21.95" customHeight="1">
      <c r="A11" s="4" t="s">
        <v>7</v>
      </c>
      <c r="B11" s="285">
        <v>0</v>
      </c>
      <c r="C11" s="285">
        <v>0</v>
      </c>
      <c r="D11" s="285">
        <v>0</v>
      </c>
      <c r="E11" s="285">
        <v>0</v>
      </c>
      <c r="F11" s="285">
        <v>0</v>
      </c>
      <c r="G11" s="285"/>
      <c r="H11" s="285">
        <v>95</v>
      </c>
      <c r="I11" s="285">
        <v>135</v>
      </c>
      <c r="J11" s="285">
        <v>230</v>
      </c>
      <c r="K11" s="285">
        <v>0</v>
      </c>
      <c r="L11" s="285">
        <v>230</v>
      </c>
      <c r="M11" s="285"/>
      <c r="N11" s="285">
        <v>2</v>
      </c>
      <c r="O11" s="285">
        <v>0</v>
      </c>
      <c r="P11" s="285">
        <v>2</v>
      </c>
      <c r="Q11" s="285">
        <v>0</v>
      </c>
      <c r="R11" s="285">
        <v>2</v>
      </c>
    </row>
    <row r="12" spans="1:24" ht="21.95" customHeight="1">
      <c r="A12" s="4" t="s">
        <v>8</v>
      </c>
      <c r="B12" s="285">
        <v>1</v>
      </c>
      <c r="C12" s="285">
        <v>0</v>
      </c>
      <c r="D12" s="285">
        <v>1</v>
      </c>
      <c r="E12" s="285">
        <v>0</v>
      </c>
      <c r="F12" s="285">
        <v>1</v>
      </c>
      <c r="G12" s="285"/>
      <c r="H12" s="285">
        <v>62.000000000000014</v>
      </c>
      <c r="I12" s="285">
        <v>94</v>
      </c>
      <c r="J12" s="285">
        <v>156</v>
      </c>
      <c r="K12" s="285">
        <v>0</v>
      </c>
      <c r="L12" s="285">
        <v>156</v>
      </c>
      <c r="M12" s="285"/>
      <c r="N12" s="285">
        <v>1</v>
      </c>
      <c r="O12" s="285">
        <v>1</v>
      </c>
      <c r="P12" s="285">
        <v>2</v>
      </c>
      <c r="Q12" s="285">
        <v>0</v>
      </c>
      <c r="R12" s="285">
        <v>2</v>
      </c>
    </row>
    <row r="13" spans="1:24" ht="21.95" customHeight="1">
      <c r="A13" s="4" t="s">
        <v>9</v>
      </c>
      <c r="B13" s="285">
        <v>0</v>
      </c>
      <c r="C13" s="285">
        <v>0</v>
      </c>
      <c r="D13" s="285">
        <v>0</v>
      </c>
      <c r="E13" s="285">
        <v>0</v>
      </c>
      <c r="F13" s="285">
        <v>0</v>
      </c>
      <c r="G13" s="285"/>
      <c r="H13" s="285">
        <v>24</v>
      </c>
      <c r="I13" s="285">
        <v>35</v>
      </c>
      <c r="J13" s="285">
        <v>59</v>
      </c>
      <c r="K13" s="285">
        <v>0</v>
      </c>
      <c r="L13" s="285">
        <v>59</v>
      </c>
      <c r="M13" s="285"/>
      <c r="N13" s="285">
        <v>4</v>
      </c>
      <c r="O13" s="285">
        <v>0</v>
      </c>
      <c r="P13" s="285">
        <v>4</v>
      </c>
      <c r="Q13" s="285">
        <v>0</v>
      </c>
      <c r="R13" s="285">
        <v>4</v>
      </c>
    </row>
    <row r="14" spans="1:24" ht="21.95" customHeight="1">
      <c r="A14" s="4" t="s">
        <v>10</v>
      </c>
      <c r="B14" s="285">
        <v>0</v>
      </c>
      <c r="C14" s="285">
        <v>0</v>
      </c>
      <c r="D14" s="285">
        <v>0</v>
      </c>
      <c r="E14" s="285">
        <v>0</v>
      </c>
      <c r="F14" s="285">
        <v>0</v>
      </c>
      <c r="G14" s="285"/>
      <c r="H14" s="285">
        <v>107</v>
      </c>
      <c r="I14" s="285">
        <v>95</v>
      </c>
      <c r="J14" s="285">
        <v>202</v>
      </c>
      <c r="K14" s="285">
        <v>0</v>
      </c>
      <c r="L14" s="285">
        <v>202</v>
      </c>
      <c r="M14" s="285"/>
      <c r="N14" s="285">
        <v>2</v>
      </c>
      <c r="O14" s="285">
        <v>3</v>
      </c>
      <c r="P14" s="285">
        <v>5</v>
      </c>
      <c r="Q14" s="285">
        <v>0</v>
      </c>
      <c r="R14" s="285">
        <v>5</v>
      </c>
    </row>
    <row r="15" spans="1:24" ht="21.95" customHeight="1">
      <c r="A15" s="4" t="s">
        <v>11</v>
      </c>
      <c r="B15" s="285">
        <v>0</v>
      </c>
      <c r="C15" s="285">
        <v>1</v>
      </c>
      <c r="D15" s="285">
        <v>1</v>
      </c>
      <c r="E15" s="285">
        <v>0</v>
      </c>
      <c r="F15" s="285">
        <v>1</v>
      </c>
      <c r="G15" s="285"/>
      <c r="H15" s="285">
        <v>61</v>
      </c>
      <c r="I15" s="285">
        <v>51</v>
      </c>
      <c r="J15" s="285">
        <v>112</v>
      </c>
      <c r="K15" s="285">
        <v>0</v>
      </c>
      <c r="L15" s="285">
        <v>112</v>
      </c>
      <c r="M15" s="285"/>
      <c r="N15" s="285">
        <v>1</v>
      </c>
      <c r="O15" s="285">
        <v>0</v>
      </c>
      <c r="P15" s="285">
        <v>1</v>
      </c>
      <c r="Q15" s="285">
        <v>0</v>
      </c>
      <c r="R15" s="285">
        <v>1</v>
      </c>
    </row>
    <row r="16" spans="1:24" ht="21.95" customHeight="1" thickBot="1">
      <c r="A16" s="16" t="s">
        <v>12</v>
      </c>
      <c r="B16" s="287">
        <v>1</v>
      </c>
      <c r="C16" s="287">
        <v>1</v>
      </c>
      <c r="D16" s="287">
        <v>2</v>
      </c>
      <c r="E16" s="287">
        <v>0</v>
      </c>
      <c r="F16" s="287">
        <v>2</v>
      </c>
      <c r="G16" s="287"/>
      <c r="H16" s="287">
        <v>121.00000000000004</v>
      </c>
      <c r="I16" s="287">
        <v>180.00000000000003</v>
      </c>
      <c r="J16" s="287">
        <v>301.00000000000006</v>
      </c>
      <c r="K16" s="287">
        <v>0</v>
      </c>
      <c r="L16" s="287">
        <v>301.00000000000006</v>
      </c>
      <c r="M16" s="287"/>
      <c r="N16" s="287">
        <v>9</v>
      </c>
      <c r="O16" s="287">
        <v>4</v>
      </c>
      <c r="P16" s="287">
        <v>13</v>
      </c>
      <c r="Q16" s="287">
        <v>0</v>
      </c>
      <c r="R16" s="287">
        <v>13</v>
      </c>
    </row>
    <row r="17" spans="1:23" ht="21.95" customHeight="1" thickTop="1" thickBot="1">
      <c r="A17" s="224" t="s">
        <v>13</v>
      </c>
      <c r="B17" s="294">
        <v>30</v>
      </c>
      <c r="C17" s="294">
        <v>29</v>
      </c>
      <c r="D17" s="294">
        <v>59</v>
      </c>
      <c r="E17" s="294">
        <v>0</v>
      </c>
      <c r="F17" s="294">
        <v>59</v>
      </c>
      <c r="G17" s="294">
        <v>0</v>
      </c>
      <c r="H17" s="294">
        <v>1588.0000000000002</v>
      </c>
      <c r="I17" s="294">
        <v>2506.0000000000009</v>
      </c>
      <c r="J17" s="294">
        <v>4094.0000000000009</v>
      </c>
      <c r="K17" s="294">
        <v>40</v>
      </c>
      <c r="L17" s="294">
        <v>4134.0000000000009</v>
      </c>
      <c r="M17" s="294">
        <v>0</v>
      </c>
      <c r="N17" s="294">
        <v>55</v>
      </c>
      <c r="O17" s="294">
        <v>15</v>
      </c>
      <c r="P17" s="294">
        <v>70</v>
      </c>
      <c r="Q17" s="294">
        <v>0</v>
      </c>
      <c r="R17" s="294">
        <v>70</v>
      </c>
    </row>
    <row r="18" spans="1:23" ht="21.95" customHeight="1" thickTop="1" thickBot="1">
      <c r="A18" s="225" t="s">
        <v>14</v>
      </c>
      <c r="B18" s="292"/>
      <c r="C18" s="292"/>
      <c r="D18" s="292"/>
      <c r="E18" s="292"/>
      <c r="F18" s="292"/>
      <c r="G18" s="292"/>
      <c r="H18" s="292"/>
      <c r="I18" s="292"/>
      <c r="J18" s="292"/>
      <c r="K18" s="292"/>
      <c r="L18" s="292"/>
      <c r="M18" s="292"/>
      <c r="N18" s="292"/>
      <c r="O18" s="292"/>
      <c r="P18" s="292"/>
      <c r="Q18" s="292"/>
      <c r="R18" s="292">
        <v>0</v>
      </c>
    </row>
    <row r="19" spans="1:23" ht="21.95" customHeight="1" thickTop="1">
      <c r="A19" s="76" t="s">
        <v>15</v>
      </c>
      <c r="B19" s="297">
        <v>8</v>
      </c>
      <c r="C19" s="297">
        <v>8</v>
      </c>
      <c r="D19" s="297">
        <v>16</v>
      </c>
      <c r="E19" s="297">
        <v>0</v>
      </c>
      <c r="F19" s="297">
        <v>16</v>
      </c>
      <c r="G19" s="297"/>
      <c r="H19" s="297">
        <v>134.00000000000003</v>
      </c>
      <c r="I19" s="297">
        <v>101.00000000000004</v>
      </c>
      <c r="J19" s="297">
        <v>235.00000000000006</v>
      </c>
      <c r="K19" s="297">
        <v>0</v>
      </c>
      <c r="L19" s="297">
        <v>235.00000000000006</v>
      </c>
      <c r="M19" s="297"/>
      <c r="N19" s="297">
        <v>2</v>
      </c>
      <c r="O19" s="297">
        <v>0</v>
      </c>
      <c r="P19" s="297">
        <v>2</v>
      </c>
      <c r="Q19" s="297">
        <v>0</v>
      </c>
      <c r="R19" s="297">
        <v>2</v>
      </c>
    </row>
    <row r="20" spans="1:23" ht="21.95" customHeight="1">
      <c r="A20" s="4" t="s">
        <v>16</v>
      </c>
      <c r="B20" s="285">
        <v>4</v>
      </c>
      <c r="C20" s="285">
        <v>4</v>
      </c>
      <c r="D20" s="285">
        <v>8</v>
      </c>
      <c r="E20" s="297">
        <v>0</v>
      </c>
      <c r="F20" s="285">
        <v>8</v>
      </c>
      <c r="G20" s="285"/>
      <c r="H20" s="285">
        <v>257</v>
      </c>
      <c r="I20" s="285">
        <v>274</v>
      </c>
      <c r="J20" s="285">
        <v>531</v>
      </c>
      <c r="K20" s="285">
        <v>0</v>
      </c>
      <c r="L20" s="285">
        <v>531</v>
      </c>
      <c r="M20" s="285"/>
      <c r="N20" s="285">
        <v>3</v>
      </c>
      <c r="O20" s="285">
        <v>0</v>
      </c>
      <c r="P20" s="285">
        <v>3</v>
      </c>
      <c r="Q20" s="297">
        <v>0</v>
      </c>
      <c r="R20" s="285">
        <v>3</v>
      </c>
    </row>
    <row r="21" spans="1:23" ht="21.95" customHeight="1" thickBot="1">
      <c r="A21" s="16" t="s">
        <v>17</v>
      </c>
      <c r="B21" s="298">
        <v>2</v>
      </c>
      <c r="C21" s="298">
        <v>0</v>
      </c>
      <c r="D21" s="298">
        <v>2</v>
      </c>
      <c r="E21" s="298">
        <v>0</v>
      </c>
      <c r="F21" s="287">
        <v>2</v>
      </c>
      <c r="G21" s="303"/>
      <c r="H21" s="299">
        <v>280.00000000000006</v>
      </c>
      <c r="I21" s="299">
        <v>355.00000000000011</v>
      </c>
      <c r="J21" s="287">
        <v>635.00000000000023</v>
      </c>
      <c r="K21" s="299">
        <v>0</v>
      </c>
      <c r="L21" s="287">
        <v>635.00000000000023</v>
      </c>
      <c r="M21" s="303"/>
      <c r="N21" s="282">
        <v>0</v>
      </c>
      <c r="O21" s="282">
        <v>1</v>
      </c>
      <c r="P21" s="282">
        <v>1</v>
      </c>
      <c r="Q21" s="281">
        <v>0</v>
      </c>
      <c r="R21" s="277">
        <v>1</v>
      </c>
    </row>
    <row r="22" spans="1:23" ht="21.95" customHeight="1" thickTop="1" thickBot="1">
      <c r="A22" s="224" t="s">
        <v>13</v>
      </c>
      <c r="B22" s="294">
        <v>14</v>
      </c>
      <c r="C22" s="294">
        <v>12</v>
      </c>
      <c r="D22" s="294">
        <v>26</v>
      </c>
      <c r="E22" s="294">
        <v>0</v>
      </c>
      <c r="F22" s="294">
        <v>26</v>
      </c>
      <c r="G22" s="294">
        <v>0</v>
      </c>
      <c r="H22" s="294">
        <v>671</v>
      </c>
      <c r="I22" s="294">
        <v>730.00000000000023</v>
      </c>
      <c r="J22" s="294">
        <v>1401.0000000000002</v>
      </c>
      <c r="K22" s="294">
        <v>0</v>
      </c>
      <c r="L22" s="294">
        <v>1401.0000000000002</v>
      </c>
      <c r="M22" s="294">
        <v>0</v>
      </c>
      <c r="N22" s="294">
        <v>5</v>
      </c>
      <c r="O22" s="294">
        <v>1</v>
      </c>
      <c r="P22" s="294">
        <v>6</v>
      </c>
      <c r="Q22" s="294">
        <v>0</v>
      </c>
      <c r="R22" s="294">
        <v>6</v>
      </c>
    </row>
    <row r="23" spans="1:23" ht="21.95" customHeight="1" thickTop="1" thickBot="1">
      <c r="A23" s="24" t="s">
        <v>18</v>
      </c>
      <c r="B23" s="292">
        <v>44</v>
      </c>
      <c r="C23" s="292">
        <v>41</v>
      </c>
      <c r="D23" s="292">
        <v>85</v>
      </c>
      <c r="E23" s="292">
        <v>0</v>
      </c>
      <c r="F23" s="292">
        <v>85</v>
      </c>
      <c r="G23" s="292">
        <v>0</v>
      </c>
      <c r="H23" s="292">
        <v>2259</v>
      </c>
      <c r="I23" s="292">
        <v>3236.0000000000009</v>
      </c>
      <c r="J23" s="292">
        <v>5495.0000000000009</v>
      </c>
      <c r="K23" s="292">
        <v>40</v>
      </c>
      <c r="L23" s="292">
        <v>5535.0000000000009</v>
      </c>
      <c r="M23" s="292">
        <v>0</v>
      </c>
      <c r="N23" s="292">
        <v>60</v>
      </c>
      <c r="O23" s="292">
        <v>16</v>
      </c>
      <c r="P23" s="292">
        <v>76</v>
      </c>
      <c r="Q23" s="292">
        <v>0</v>
      </c>
      <c r="R23" s="292">
        <v>76</v>
      </c>
    </row>
    <row r="24" spans="1:23" ht="14.25" customHeight="1" thickTop="1">
      <c r="A24" s="10"/>
      <c r="B24" s="10"/>
      <c r="C24" s="10"/>
      <c r="D24" s="10"/>
      <c r="E24" s="10"/>
      <c r="F24" s="10"/>
      <c r="G24" s="10"/>
      <c r="H24" s="11"/>
      <c r="I24" s="11"/>
      <c r="J24" s="11"/>
      <c r="K24" s="11"/>
      <c r="L24" s="11"/>
      <c r="M24" s="11"/>
      <c r="N24" s="11"/>
      <c r="O24" s="11"/>
      <c r="P24" s="11"/>
      <c r="Q24" s="11"/>
      <c r="R24" s="60" t="s">
        <v>48</v>
      </c>
    </row>
    <row r="25" spans="1:23" ht="19.5" customHeight="1">
      <c r="A25" s="10"/>
      <c r="B25" s="10"/>
      <c r="C25" s="10"/>
      <c r="D25" s="10"/>
      <c r="E25" s="10"/>
      <c r="F25" s="10"/>
      <c r="G25" s="10"/>
      <c r="H25" s="11"/>
      <c r="I25" s="11"/>
      <c r="J25" s="11"/>
      <c r="K25" s="11"/>
      <c r="L25" s="11"/>
      <c r="M25" s="11"/>
      <c r="N25" s="11"/>
      <c r="O25" s="11"/>
      <c r="P25" s="11"/>
      <c r="Q25" s="11"/>
      <c r="R25" s="11"/>
    </row>
    <row r="26" spans="1:23" ht="19.5" customHeight="1">
      <c r="A26" s="358"/>
      <c r="B26" s="358"/>
      <c r="C26" s="358"/>
      <c r="D26" s="358"/>
      <c r="E26" s="358"/>
      <c r="F26" s="358"/>
      <c r="G26" s="358"/>
      <c r="H26" s="358"/>
      <c r="I26" s="358"/>
      <c r="J26" s="358"/>
      <c r="K26" s="358"/>
      <c r="L26" s="358"/>
      <c r="M26" s="358"/>
      <c r="N26" s="358"/>
      <c r="O26" s="358"/>
      <c r="P26" s="358"/>
      <c r="Q26" s="358"/>
      <c r="R26" s="358"/>
      <c r="S26" s="358"/>
      <c r="T26" s="358"/>
      <c r="U26" s="358"/>
      <c r="V26" s="358"/>
      <c r="W26" s="13"/>
    </row>
    <row r="27" spans="1:23" ht="7.5" customHeight="1" thickBot="1">
      <c r="A27" s="11"/>
      <c r="B27" s="11"/>
      <c r="C27" s="11"/>
      <c r="D27" s="11"/>
      <c r="E27" s="11"/>
      <c r="F27" s="11"/>
      <c r="G27" s="11"/>
      <c r="H27" s="11"/>
      <c r="I27" s="11"/>
      <c r="J27" s="11"/>
      <c r="K27" s="11"/>
      <c r="L27" s="11"/>
      <c r="M27" s="11"/>
      <c r="N27" s="334"/>
      <c r="O27" s="11"/>
      <c r="P27" s="11"/>
      <c r="Q27" s="11"/>
      <c r="R27" s="11"/>
    </row>
    <row r="28" spans="1:23" ht="25.5" customHeight="1">
      <c r="A28" s="337" t="s">
        <v>67</v>
      </c>
      <c r="B28" s="337"/>
      <c r="C28" s="337"/>
      <c r="D28" s="337"/>
      <c r="E28" s="337"/>
      <c r="F28" s="337"/>
      <c r="G28" s="19"/>
      <c r="H28" s="19"/>
      <c r="I28" s="19"/>
      <c r="J28" s="19"/>
      <c r="K28" s="19"/>
      <c r="L28" s="19"/>
      <c r="M28" s="19"/>
      <c r="N28" s="333">
        <v>95</v>
      </c>
      <c r="O28" s="19"/>
      <c r="P28" s="19"/>
      <c r="Q28" s="19"/>
      <c r="R28" s="19"/>
      <c r="S28" s="19"/>
    </row>
    <row r="29" spans="1:23" ht="20.25" customHeight="1">
      <c r="A29" s="348" t="s">
        <v>138</v>
      </c>
      <c r="B29" s="348"/>
      <c r="C29" s="348"/>
      <c r="D29" s="348"/>
      <c r="E29" s="348"/>
      <c r="F29" s="348"/>
      <c r="G29" s="348"/>
      <c r="H29" s="348"/>
      <c r="I29" s="348"/>
      <c r="J29" s="348"/>
      <c r="K29" s="348"/>
      <c r="L29" s="348"/>
      <c r="M29" s="348"/>
      <c r="N29" s="348"/>
      <c r="O29" s="348"/>
      <c r="P29" s="348"/>
      <c r="Q29" s="348"/>
      <c r="R29" s="348"/>
    </row>
    <row r="30" spans="1:23" ht="21" customHeight="1" thickBot="1">
      <c r="A30" s="367" t="s">
        <v>81</v>
      </c>
      <c r="B30" s="367"/>
      <c r="C30" s="367"/>
      <c r="D30" s="367"/>
      <c r="E30" s="367"/>
      <c r="F30" s="367"/>
      <c r="G30" s="367"/>
      <c r="H30" s="367"/>
      <c r="I30" s="367"/>
      <c r="J30" s="367"/>
      <c r="K30" s="367"/>
      <c r="L30" s="367"/>
      <c r="M30" s="367"/>
      <c r="N30" s="367"/>
      <c r="O30" s="367"/>
      <c r="P30" s="367"/>
      <c r="Q30" s="367"/>
      <c r="R30" s="367"/>
    </row>
    <row r="31" spans="1:23" ht="22.5" customHeight="1" thickTop="1">
      <c r="A31" s="359" t="s">
        <v>0</v>
      </c>
      <c r="B31" s="366" t="s">
        <v>26</v>
      </c>
      <c r="C31" s="366"/>
      <c r="D31" s="366"/>
      <c r="E31" s="366"/>
      <c r="F31" s="366"/>
      <c r="G31" s="89"/>
      <c r="H31" s="366" t="s">
        <v>59</v>
      </c>
      <c r="I31" s="366"/>
      <c r="J31" s="366"/>
      <c r="K31" s="366"/>
      <c r="L31" s="366"/>
      <c r="M31" s="89"/>
      <c r="N31" s="365" t="s">
        <v>27</v>
      </c>
      <c r="O31" s="365"/>
      <c r="P31" s="365"/>
      <c r="Q31" s="365"/>
      <c r="R31" s="365"/>
    </row>
    <row r="32" spans="1:23" ht="39" customHeight="1">
      <c r="A32" s="360"/>
      <c r="B32" s="27" t="s">
        <v>39</v>
      </c>
      <c r="C32" s="27" t="s">
        <v>40</v>
      </c>
      <c r="D32" s="27" t="s">
        <v>30</v>
      </c>
      <c r="E32" s="27" t="s">
        <v>123</v>
      </c>
      <c r="F32" s="27" t="s">
        <v>79</v>
      </c>
      <c r="G32" s="28"/>
      <c r="H32" s="27" t="s">
        <v>39</v>
      </c>
      <c r="I32" s="27" t="s">
        <v>40</v>
      </c>
      <c r="J32" s="27" t="s">
        <v>30</v>
      </c>
      <c r="K32" s="27" t="s">
        <v>123</v>
      </c>
      <c r="L32" s="27" t="s">
        <v>79</v>
      </c>
      <c r="M32" s="28"/>
      <c r="N32" s="27" t="s">
        <v>39</v>
      </c>
      <c r="O32" s="27" t="s">
        <v>40</v>
      </c>
      <c r="P32" s="27" t="s">
        <v>30</v>
      </c>
      <c r="Q32" s="27" t="s">
        <v>123</v>
      </c>
      <c r="R32" s="27" t="s">
        <v>79</v>
      </c>
    </row>
    <row r="33" spans="1:18" ht="21.95" customHeight="1">
      <c r="A33" s="4" t="s">
        <v>1</v>
      </c>
      <c r="B33" s="285">
        <v>12</v>
      </c>
      <c r="C33" s="285">
        <v>7</v>
      </c>
      <c r="D33" s="285">
        <v>19</v>
      </c>
      <c r="E33" s="285">
        <v>0</v>
      </c>
      <c r="F33" s="285">
        <v>19</v>
      </c>
      <c r="G33" s="300"/>
      <c r="H33" s="285">
        <v>3</v>
      </c>
      <c r="I33" s="285">
        <v>2</v>
      </c>
      <c r="J33" s="285">
        <v>5</v>
      </c>
      <c r="K33" s="285">
        <v>0</v>
      </c>
      <c r="L33" s="285">
        <v>5</v>
      </c>
      <c r="M33" s="285"/>
      <c r="N33" s="285">
        <v>5</v>
      </c>
      <c r="O33" s="285">
        <v>1</v>
      </c>
      <c r="P33" s="285">
        <v>6</v>
      </c>
      <c r="Q33" s="285">
        <v>0</v>
      </c>
      <c r="R33" s="285">
        <v>6</v>
      </c>
    </row>
    <row r="34" spans="1:18" ht="21.95" customHeight="1">
      <c r="A34" s="4" t="s">
        <v>2</v>
      </c>
      <c r="B34" s="285">
        <v>58</v>
      </c>
      <c r="C34" s="285">
        <v>52</v>
      </c>
      <c r="D34" s="285">
        <v>110</v>
      </c>
      <c r="E34" s="285">
        <v>0</v>
      </c>
      <c r="F34" s="285">
        <v>110</v>
      </c>
      <c r="G34" s="300"/>
      <c r="H34" s="285">
        <v>0</v>
      </c>
      <c r="I34" s="285">
        <v>0</v>
      </c>
      <c r="J34" s="285">
        <v>0</v>
      </c>
      <c r="K34" s="285">
        <v>0</v>
      </c>
      <c r="L34" s="285">
        <v>0</v>
      </c>
      <c r="M34" s="285"/>
      <c r="N34" s="285">
        <v>0</v>
      </c>
      <c r="O34" s="285">
        <v>0</v>
      </c>
      <c r="P34" s="285">
        <v>0</v>
      </c>
      <c r="Q34" s="285">
        <v>0</v>
      </c>
      <c r="R34" s="285">
        <v>0</v>
      </c>
    </row>
    <row r="35" spans="1:18" ht="21.95" customHeight="1">
      <c r="A35" s="4" t="s">
        <v>3</v>
      </c>
      <c r="B35" s="285">
        <v>263</v>
      </c>
      <c r="C35" s="285">
        <v>325</v>
      </c>
      <c r="D35" s="285">
        <v>588</v>
      </c>
      <c r="E35" s="285">
        <v>133</v>
      </c>
      <c r="F35" s="285">
        <v>721</v>
      </c>
      <c r="G35" s="300"/>
      <c r="H35" s="285">
        <v>18</v>
      </c>
      <c r="I35" s="285">
        <v>9</v>
      </c>
      <c r="J35" s="285">
        <v>27</v>
      </c>
      <c r="K35" s="285">
        <v>0</v>
      </c>
      <c r="L35" s="285">
        <v>27</v>
      </c>
      <c r="M35" s="285"/>
      <c r="N35" s="285">
        <v>29.000000000000004</v>
      </c>
      <c r="O35" s="285">
        <v>12</v>
      </c>
      <c r="P35" s="285">
        <v>41</v>
      </c>
      <c r="Q35" s="285">
        <v>0</v>
      </c>
      <c r="R35" s="285">
        <v>41</v>
      </c>
    </row>
    <row r="36" spans="1:18" ht="21.95" customHeight="1">
      <c r="A36" s="4" t="s">
        <v>4</v>
      </c>
      <c r="B36" s="285">
        <v>41</v>
      </c>
      <c r="C36" s="285">
        <v>60</v>
      </c>
      <c r="D36" s="285">
        <v>101</v>
      </c>
      <c r="E36" s="285">
        <v>0</v>
      </c>
      <c r="F36" s="285">
        <v>101</v>
      </c>
      <c r="G36" s="300"/>
      <c r="H36" s="285">
        <v>2</v>
      </c>
      <c r="I36" s="285">
        <v>2</v>
      </c>
      <c r="J36" s="285">
        <v>4</v>
      </c>
      <c r="K36" s="285">
        <v>0</v>
      </c>
      <c r="L36" s="285">
        <v>4</v>
      </c>
      <c r="M36" s="285"/>
      <c r="N36" s="285">
        <v>8</v>
      </c>
      <c r="O36" s="285">
        <v>2</v>
      </c>
      <c r="P36" s="285">
        <v>10</v>
      </c>
      <c r="Q36" s="285">
        <v>0</v>
      </c>
      <c r="R36" s="285">
        <v>10</v>
      </c>
    </row>
    <row r="37" spans="1:18" ht="21.95" customHeight="1">
      <c r="A37" s="4" t="s">
        <v>5</v>
      </c>
      <c r="B37" s="285">
        <v>43</v>
      </c>
      <c r="C37" s="285">
        <v>32</v>
      </c>
      <c r="D37" s="285">
        <v>75</v>
      </c>
      <c r="E37" s="285">
        <v>0</v>
      </c>
      <c r="F37" s="285">
        <v>75</v>
      </c>
      <c r="G37" s="300"/>
      <c r="H37" s="285">
        <v>0</v>
      </c>
      <c r="I37" s="285">
        <v>0</v>
      </c>
      <c r="J37" s="285">
        <v>0</v>
      </c>
      <c r="K37" s="285">
        <v>0</v>
      </c>
      <c r="L37" s="285">
        <v>0</v>
      </c>
      <c r="M37" s="285"/>
      <c r="N37" s="285">
        <v>0</v>
      </c>
      <c r="O37" s="285">
        <v>0</v>
      </c>
      <c r="P37" s="285">
        <v>0</v>
      </c>
      <c r="Q37" s="285">
        <v>0</v>
      </c>
      <c r="R37" s="285">
        <v>0</v>
      </c>
    </row>
    <row r="38" spans="1:18" ht="21.95" customHeight="1">
      <c r="A38" s="4" t="s">
        <v>6</v>
      </c>
      <c r="B38" s="285">
        <v>34</v>
      </c>
      <c r="C38" s="285">
        <v>25</v>
      </c>
      <c r="D38" s="285">
        <v>59</v>
      </c>
      <c r="E38" s="285">
        <v>0</v>
      </c>
      <c r="F38" s="285">
        <v>59</v>
      </c>
      <c r="G38" s="300"/>
      <c r="H38" s="285">
        <v>0</v>
      </c>
      <c r="I38" s="285">
        <v>0</v>
      </c>
      <c r="J38" s="285">
        <v>0</v>
      </c>
      <c r="K38" s="285">
        <v>0</v>
      </c>
      <c r="L38" s="285">
        <v>0</v>
      </c>
      <c r="M38" s="285"/>
      <c r="N38" s="285">
        <v>0</v>
      </c>
      <c r="O38" s="285">
        <v>1</v>
      </c>
      <c r="P38" s="285">
        <v>1</v>
      </c>
      <c r="Q38" s="285">
        <v>0</v>
      </c>
      <c r="R38" s="285">
        <v>1</v>
      </c>
    </row>
    <row r="39" spans="1:18" ht="21.95" customHeight="1">
      <c r="A39" s="4" t="s">
        <v>7</v>
      </c>
      <c r="B39" s="285">
        <v>28</v>
      </c>
      <c r="C39" s="285">
        <v>44</v>
      </c>
      <c r="D39" s="285">
        <v>72</v>
      </c>
      <c r="E39" s="285">
        <v>0</v>
      </c>
      <c r="F39" s="285">
        <v>72</v>
      </c>
      <c r="G39" s="300"/>
      <c r="H39" s="285">
        <v>0</v>
      </c>
      <c r="I39" s="285">
        <v>0</v>
      </c>
      <c r="J39" s="285">
        <v>0</v>
      </c>
      <c r="K39" s="285">
        <v>0</v>
      </c>
      <c r="L39" s="285">
        <v>0</v>
      </c>
      <c r="M39" s="285"/>
      <c r="N39" s="285">
        <v>0</v>
      </c>
      <c r="O39" s="285">
        <v>0</v>
      </c>
      <c r="P39" s="285">
        <v>0</v>
      </c>
      <c r="Q39" s="285">
        <v>0</v>
      </c>
      <c r="R39" s="285">
        <v>0</v>
      </c>
    </row>
    <row r="40" spans="1:18" ht="21.95" customHeight="1">
      <c r="A40" s="4" t="s">
        <v>8</v>
      </c>
      <c r="B40" s="285">
        <v>37</v>
      </c>
      <c r="C40" s="285">
        <v>31</v>
      </c>
      <c r="D40" s="285">
        <v>68</v>
      </c>
      <c r="E40" s="285">
        <v>0</v>
      </c>
      <c r="F40" s="285">
        <v>68</v>
      </c>
      <c r="G40" s="300"/>
      <c r="H40" s="285">
        <v>0</v>
      </c>
      <c r="I40" s="285">
        <v>0</v>
      </c>
      <c r="J40" s="285">
        <v>0</v>
      </c>
      <c r="K40" s="285">
        <v>0</v>
      </c>
      <c r="L40" s="285">
        <v>0</v>
      </c>
      <c r="M40" s="285"/>
      <c r="N40" s="285">
        <v>16</v>
      </c>
      <c r="O40" s="285">
        <v>1</v>
      </c>
      <c r="P40" s="285">
        <v>17</v>
      </c>
      <c r="Q40" s="285">
        <v>0</v>
      </c>
      <c r="R40" s="285">
        <v>17</v>
      </c>
    </row>
    <row r="41" spans="1:18" ht="21.95" customHeight="1">
      <c r="A41" s="4" t="s">
        <v>9</v>
      </c>
      <c r="B41" s="285">
        <v>19</v>
      </c>
      <c r="C41" s="285">
        <v>10</v>
      </c>
      <c r="D41" s="285">
        <v>29</v>
      </c>
      <c r="E41" s="285">
        <v>0</v>
      </c>
      <c r="F41" s="285">
        <v>29</v>
      </c>
      <c r="G41" s="300"/>
      <c r="H41" s="285">
        <v>5</v>
      </c>
      <c r="I41" s="285">
        <v>0</v>
      </c>
      <c r="J41" s="285">
        <v>5</v>
      </c>
      <c r="K41" s="285">
        <v>0</v>
      </c>
      <c r="L41" s="285">
        <v>5</v>
      </c>
      <c r="M41" s="285"/>
      <c r="N41" s="285">
        <v>5</v>
      </c>
      <c r="O41" s="285">
        <v>0</v>
      </c>
      <c r="P41" s="285">
        <v>5</v>
      </c>
      <c r="Q41" s="285">
        <v>0</v>
      </c>
      <c r="R41" s="285">
        <v>5</v>
      </c>
    </row>
    <row r="42" spans="1:18" ht="21.95" customHeight="1">
      <c r="A42" s="4" t="s">
        <v>10</v>
      </c>
      <c r="B42" s="285">
        <v>22</v>
      </c>
      <c r="C42" s="285">
        <v>11</v>
      </c>
      <c r="D42" s="285">
        <v>33</v>
      </c>
      <c r="E42" s="285">
        <v>0</v>
      </c>
      <c r="F42" s="285">
        <v>33</v>
      </c>
      <c r="G42" s="300"/>
      <c r="H42" s="285">
        <v>0</v>
      </c>
      <c r="I42" s="285">
        <v>0</v>
      </c>
      <c r="J42" s="285">
        <v>0</v>
      </c>
      <c r="K42" s="285">
        <v>0</v>
      </c>
      <c r="L42" s="285">
        <v>0</v>
      </c>
      <c r="M42" s="285"/>
      <c r="N42" s="285">
        <v>0</v>
      </c>
      <c r="O42" s="285">
        <v>0</v>
      </c>
      <c r="P42" s="285">
        <v>0</v>
      </c>
      <c r="Q42" s="285">
        <v>0</v>
      </c>
      <c r="R42" s="285">
        <v>0</v>
      </c>
    </row>
    <row r="43" spans="1:18" ht="21.95" customHeight="1">
      <c r="A43" s="4" t="s">
        <v>11</v>
      </c>
      <c r="B43" s="285">
        <v>36</v>
      </c>
      <c r="C43" s="285">
        <v>10</v>
      </c>
      <c r="D43" s="285">
        <v>46</v>
      </c>
      <c r="E43" s="285">
        <v>0</v>
      </c>
      <c r="F43" s="285">
        <v>46</v>
      </c>
      <c r="G43" s="300"/>
      <c r="H43" s="285">
        <v>0</v>
      </c>
      <c r="I43" s="285">
        <v>0</v>
      </c>
      <c r="J43" s="285">
        <v>0</v>
      </c>
      <c r="K43" s="285">
        <v>0</v>
      </c>
      <c r="L43" s="285">
        <v>0</v>
      </c>
      <c r="M43" s="285"/>
      <c r="N43" s="285">
        <v>8</v>
      </c>
      <c r="O43" s="285">
        <v>3</v>
      </c>
      <c r="P43" s="285">
        <v>11</v>
      </c>
      <c r="Q43" s="285">
        <v>0</v>
      </c>
      <c r="R43" s="285">
        <v>11</v>
      </c>
    </row>
    <row r="44" spans="1:18" ht="21.95" customHeight="1" thickBot="1">
      <c r="A44" s="16" t="s">
        <v>12</v>
      </c>
      <c r="B44" s="287">
        <v>24</v>
      </c>
      <c r="C44" s="287">
        <v>33</v>
      </c>
      <c r="D44" s="287">
        <v>57</v>
      </c>
      <c r="E44" s="287">
        <v>0</v>
      </c>
      <c r="F44" s="287">
        <v>57</v>
      </c>
      <c r="G44" s="301"/>
      <c r="H44" s="287">
        <v>3</v>
      </c>
      <c r="I44" s="287">
        <v>0</v>
      </c>
      <c r="J44" s="287">
        <v>3</v>
      </c>
      <c r="K44" s="287">
        <v>0</v>
      </c>
      <c r="L44" s="287">
        <v>3</v>
      </c>
      <c r="M44" s="287"/>
      <c r="N44" s="287">
        <v>12</v>
      </c>
      <c r="O44" s="287">
        <v>6</v>
      </c>
      <c r="P44" s="287">
        <v>18</v>
      </c>
      <c r="Q44" s="287">
        <v>0</v>
      </c>
      <c r="R44" s="287">
        <v>18</v>
      </c>
    </row>
    <row r="45" spans="1:18" ht="21.95" customHeight="1" thickTop="1" thickBot="1">
      <c r="A45" s="224" t="s">
        <v>13</v>
      </c>
      <c r="B45" s="294">
        <v>617</v>
      </c>
      <c r="C45" s="294">
        <v>640</v>
      </c>
      <c r="D45" s="294">
        <v>1257</v>
      </c>
      <c r="E45" s="294">
        <v>133</v>
      </c>
      <c r="F45" s="294">
        <v>1390</v>
      </c>
      <c r="G45" s="294">
        <v>0</v>
      </c>
      <c r="H45" s="294">
        <v>31</v>
      </c>
      <c r="I45" s="294">
        <v>13</v>
      </c>
      <c r="J45" s="294">
        <v>44</v>
      </c>
      <c r="K45" s="294">
        <v>0</v>
      </c>
      <c r="L45" s="294">
        <v>44</v>
      </c>
      <c r="M45" s="294">
        <v>0</v>
      </c>
      <c r="N45" s="294">
        <v>83</v>
      </c>
      <c r="O45" s="294">
        <v>26</v>
      </c>
      <c r="P45" s="294">
        <v>109</v>
      </c>
      <c r="Q45" s="294">
        <v>0</v>
      </c>
      <c r="R45" s="294">
        <v>109</v>
      </c>
    </row>
    <row r="46" spans="1:18" ht="21.95" customHeight="1" thickTop="1" thickBot="1">
      <c r="A46" s="225" t="s">
        <v>14</v>
      </c>
      <c r="B46" s="292"/>
      <c r="C46" s="292"/>
      <c r="D46" s="292"/>
      <c r="E46" s="292"/>
      <c r="F46" s="292"/>
      <c r="G46" s="290"/>
      <c r="H46" s="292"/>
      <c r="I46" s="292"/>
      <c r="J46" s="292"/>
      <c r="K46" s="292"/>
      <c r="L46" s="292"/>
      <c r="M46" s="292"/>
      <c r="N46" s="292"/>
      <c r="O46" s="292"/>
      <c r="P46" s="292"/>
      <c r="Q46" s="292"/>
      <c r="R46" s="292"/>
    </row>
    <row r="47" spans="1:18" ht="21.95" customHeight="1" thickTop="1">
      <c r="A47" s="76" t="s">
        <v>15</v>
      </c>
      <c r="B47" s="297">
        <v>27</v>
      </c>
      <c r="C47" s="297">
        <v>16</v>
      </c>
      <c r="D47" s="297">
        <v>43</v>
      </c>
      <c r="E47" s="297">
        <v>0</v>
      </c>
      <c r="F47" s="297">
        <v>43</v>
      </c>
      <c r="G47" s="302"/>
      <c r="H47" s="297">
        <v>0</v>
      </c>
      <c r="I47" s="297">
        <v>0</v>
      </c>
      <c r="J47" s="297">
        <v>0</v>
      </c>
      <c r="K47" s="297">
        <v>0</v>
      </c>
      <c r="L47" s="297">
        <v>0</v>
      </c>
      <c r="M47" s="297"/>
      <c r="N47" s="297">
        <v>73</v>
      </c>
      <c r="O47" s="297">
        <v>20</v>
      </c>
      <c r="P47" s="297">
        <v>93</v>
      </c>
      <c r="Q47" s="297">
        <v>0</v>
      </c>
      <c r="R47" s="297">
        <v>93</v>
      </c>
    </row>
    <row r="48" spans="1:18" ht="21.95" customHeight="1">
      <c r="A48" s="4" t="s">
        <v>16</v>
      </c>
      <c r="B48" s="285">
        <v>41</v>
      </c>
      <c r="C48" s="285">
        <v>28</v>
      </c>
      <c r="D48" s="285">
        <v>69</v>
      </c>
      <c r="E48" s="285">
        <v>0</v>
      </c>
      <c r="F48" s="285">
        <v>69</v>
      </c>
      <c r="G48" s="300"/>
      <c r="H48" s="285">
        <v>5</v>
      </c>
      <c r="I48" s="285">
        <v>2</v>
      </c>
      <c r="J48" s="285">
        <v>7</v>
      </c>
      <c r="K48" s="297">
        <v>0</v>
      </c>
      <c r="L48" s="285">
        <v>7</v>
      </c>
      <c r="M48" s="285"/>
      <c r="N48" s="285">
        <v>119</v>
      </c>
      <c r="O48" s="285">
        <v>87</v>
      </c>
      <c r="P48" s="285">
        <v>206.00000000000003</v>
      </c>
      <c r="Q48" s="285">
        <v>0</v>
      </c>
      <c r="R48" s="285">
        <v>206.00000000000003</v>
      </c>
    </row>
    <row r="49" spans="1:22" ht="21.95" customHeight="1" thickBot="1">
      <c r="A49" s="16" t="s">
        <v>17</v>
      </c>
      <c r="B49" s="298">
        <v>56</v>
      </c>
      <c r="C49" s="298">
        <v>31</v>
      </c>
      <c r="D49" s="287">
        <v>87</v>
      </c>
      <c r="E49" s="298">
        <v>0</v>
      </c>
      <c r="F49" s="287">
        <v>87</v>
      </c>
      <c r="G49" s="304"/>
      <c r="H49" s="298">
        <v>0</v>
      </c>
      <c r="I49" s="298">
        <v>0</v>
      </c>
      <c r="J49" s="287">
        <v>0</v>
      </c>
      <c r="K49" s="298">
        <v>0</v>
      </c>
      <c r="L49" s="287">
        <v>0</v>
      </c>
      <c r="M49" s="298"/>
      <c r="N49" s="298">
        <v>24</v>
      </c>
      <c r="O49" s="287">
        <v>18</v>
      </c>
      <c r="P49" s="298">
        <v>42</v>
      </c>
      <c r="Q49" s="287">
        <v>0</v>
      </c>
      <c r="R49" s="298">
        <v>42</v>
      </c>
    </row>
    <row r="50" spans="1:22" ht="21.95" customHeight="1" thickTop="1" thickBot="1">
      <c r="A50" s="224" t="s">
        <v>13</v>
      </c>
      <c r="B50" s="294">
        <v>124</v>
      </c>
      <c r="C50" s="294">
        <v>75</v>
      </c>
      <c r="D50" s="294">
        <v>199</v>
      </c>
      <c r="E50" s="294">
        <v>0</v>
      </c>
      <c r="F50" s="294">
        <v>199</v>
      </c>
      <c r="G50" s="294">
        <v>0</v>
      </c>
      <c r="H50" s="294">
        <v>5</v>
      </c>
      <c r="I50" s="294">
        <v>2</v>
      </c>
      <c r="J50" s="294">
        <v>7</v>
      </c>
      <c r="K50" s="294">
        <v>0</v>
      </c>
      <c r="L50" s="294">
        <v>7</v>
      </c>
      <c r="M50" s="294">
        <v>0</v>
      </c>
      <c r="N50" s="294">
        <v>216</v>
      </c>
      <c r="O50" s="294">
        <v>125</v>
      </c>
      <c r="P50" s="294">
        <v>341</v>
      </c>
      <c r="Q50" s="294">
        <v>0</v>
      </c>
      <c r="R50" s="294">
        <v>341</v>
      </c>
    </row>
    <row r="51" spans="1:22" ht="21.95" customHeight="1" thickTop="1" thickBot="1">
      <c r="A51" s="24" t="s">
        <v>18</v>
      </c>
      <c r="B51" s="292">
        <v>741</v>
      </c>
      <c r="C51" s="292">
        <v>715</v>
      </c>
      <c r="D51" s="292">
        <v>1456</v>
      </c>
      <c r="E51" s="292">
        <v>133</v>
      </c>
      <c r="F51" s="292">
        <v>1589</v>
      </c>
      <c r="G51" s="292">
        <v>0</v>
      </c>
      <c r="H51" s="292">
        <v>36</v>
      </c>
      <c r="I51" s="292">
        <v>15</v>
      </c>
      <c r="J51" s="292">
        <v>51</v>
      </c>
      <c r="K51" s="292">
        <v>0</v>
      </c>
      <c r="L51" s="292">
        <v>51</v>
      </c>
      <c r="M51" s="292">
        <v>0</v>
      </c>
      <c r="N51" s="292">
        <v>299</v>
      </c>
      <c r="O51" s="292">
        <v>151</v>
      </c>
      <c r="P51" s="292">
        <v>450</v>
      </c>
      <c r="Q51" s="292">
        <v>0</v>
      </c>
      <c r="R51" s="292">
        <v>450</v>
      </c>
    </row>
    <row r="52" spans="1:22" ht="17.25" customHeight="1" thickTop="1">
      <c r="A52" s="10"/>
      <c r="B52" s="10"/>
      <c r="C52" s="10"/>
      <c r="D52" s="10"/>
      <c r="E52" s="10"/>
      <c r="F52" s="10"/>
      <c r="G52" s="10"/>
      <c r="H52" s="11"/>
      <c r="I52" s="11"/>
      <c r="J52" s="11"/>
      <c r="K52" s="11"/>
      <c r="L52" s="11"/>
      <c r="M52" s="11"/>
      <c r="N52" s="11"/>
      <c r="O52" s="11"/>
      <c r="P52" s="11"/>
      <c r="Q52" s="11"/>
      <c r="R52" s="60" t="s">
        <v>48</v>
      </c>
    </row>
    <row r="53" spans="1:22" ht="36" customHeight="1">
      <c r="A53" s="358"/>
      <c r="B53" s="358"/>
      <c r="C53" s="358"/>
      <c r="D53" s="358"/>
      <c r="E53" s="358"/>
      <c r="F53" s="358"/>
      <c r="G53" s="358"/>
      <c r="H53" s="358"/>
      <c r="I53" s="358"/>
      <c r="J53" s="358"/>
      <c r="K53" s="358"/>
      <c r="L53" s="358"/>
      <c r="M53" s="358"/>
      <c r="N53" s="358"/>
      <c r="O53" s="358"/>
      <c r="P53" s="358"/>
      <c r="Q53" s="358"/>
      <c r="R53" s="358"/>
      <c r="S53" s="358"/>
      <c r="T53" s="358"/>
      <c r="U53" s="358"/>
      <c r="V53" s="358"/>
    </row>
    <row r="54" spans="1:22" ht="5.25" customHeight="1">
      <c r="A54" s="10"/>
      <c r="B54" s="10"/>
      <c r="C54" s="10"/>
      <c r="D54" s="10"/>
      <c r="E54" s="10"/>
      <c r="F54" s="10"/>
      <c r="G54" s="10"/>
      <c r="H54" s="11"/>
      <c r="I54" s="11"/>
      <c r="J54" s="11"/>
      <c r="K54" s="11"/>
      <c r="L54" s="11"/>
      <c r="M54" s="11"/>
      <c r="N54" s="11"/>
      <c r="O54" s="11"/>
      <c r="P54" s="11"/>
      <c r="Q54" s="11"/>
      <c r="R54" s="11"/>
    </row>
    <row r="55" spans="1:22" ht="3.75" customHeight="1" thickBot="1">
      <c r="A55" s="11"/>
      <c r="B55" s="11"/>
      <c r="C55" s="11"/>
      <c r="D55" s="11"/>
      <c r="E55" s="11"/>
      <c r="F55" s="11"/>
      <c r="G55" s="11"/>
      <c r="H55" s="11"/>
      <c r="I55" s="11"/>
      <c r="J55" s="11"/>
      <c r="K55" s="11"/>
      <c r="L55" s="11"/>
      <c r="M55" s="11"/>
      <c r="N55" s="11"/>
      <c r="O55" s="11"/>
      <c r="P55" s="11"/>
      <c r="Q55" s="11"/>
      <c r="R55" s="11"/>
    </row>
    <row r="56" spans="1:22" ht="25.5" customHeight="1">
      <c r="A56" s="337" t="s">
        <v>67</v>
      </c>
      <c r="B56" s="337"/>
      <c r="C56" s="337"/>
      <c r="D56" s="337"/>
      <c r="E56" s="337"/>
      <c r="F56" s="337"/>
      <c r="G56" s="19"/>
      <c r="H56" s="19"/>
      <c r="I56" s="19"/>
      <c r="J56" s="19"/>
      <c r="K56" s="19"/>
      <c r="L56" s="19"/>
      <c r="M56" s="19"/>
      <c r="N56" s="333">
        <v>96</v>
      </c>
      <c r="O56" s="19"/>
      <c r="P56" s="19"/>
      <c r="Q56" s="19"/>
      <c r="R56" s="19"/>
      <c r="S56" s="19"/>
    </row>
    <row r="57" spans="1:22" ht="21.75" customHeight="1">
      <c r="A57" s="348" t="s">
        <v>138</v>
      </c>
      <c r="B57" s="348"/>
      <c r="C57" s="348"/>
      <c r="D57" s="348"/>
      <c r="E57" s="348"/>
      <c r="F57" s="348"/>
      <c r="G57" s="348"/>
      <c r="H57" s="348"/>
      <c r="I57" s="348"/>
      <c r="J57" s="348"/>
      <c r="K57" s="348"/>
      <c r="L57" s="348"/>
      <c r="M57" s="348"/>
      <c r="N57" s="348"/>
      <c r="O57" s="348"/>
      <c r="P57" s="348"/>
      <c r="Q57" s="348"/>
      <c r="R57" s="348"/>
    </row>
    <row r="58" spans="1:22" ht="20.25" customHeight="1" thickBot="1">
      <c r="A58" s="367" t="s">
        <v>81</v>
      </c>
      <c r="B58" s="367"/>
      <c r="C58" s="367"/>
      <c r="D58" s="367"/>
      <c r="E58" s="367"/>
      <c r="F58" s="367"/>
      <c r="G58" s="367"/>
      <c r="H58" s="367"/>
      <c r="I58" s="367"/>
      <c r="J58" s="367"/>
      <c r="K58" s="367"/>
      <c r="L58" s="367"/>
      <c r="M58" s="367"/>
      <c r="N58" s="367"/>
      <c r="O58" s="367"/>
      <c r="P58" s="367"/>
      <c r="Q58" s="367"/>
      <c r="R58" s="367"/>
    </row>
    <row r="59" spans="1:22" ht="22.5" customHeight="1" thickTop="1">
      <c r="A59" s="359" t="s">
        <v>0</v>
      </c>
      <c r="B59" s="366" t="s">
        <v>49</v>
      </c>
      <c r="C59" s="366"/>
      <c r="D59" s="366"/>
      <c r="E59" s="366"/>
      <c r="F59" s="366"/>
      <c r="G59" s="89"/>
      <c r="H59" s="366" t="s">
        <v>50</v>
      </c>
      <c r="I59" s="366"/>
      <c r="J59" s="366"/>
      <c r="K59" s="366"/>
      <c r="L59" s="366"/>
      <c r="M59" s="89"/>
      <c r="N59" s="365" t="s">
        <v>30</v>
      </c>
      <c r="O59" s="365"/>
      <c r="P59" s="365"/>
      <c r="Q59" s="365"/>
      <c r="R59" s="365"/>
    </row>
    <row r="60" spans="1:22" ht="38.25" customHeight="1">
      <c r="A60" s="360"/>
      <c r="B60" s="27" t="s">
        <v>39</v>
      </c>
      <c r="C60" s="27" t="s">
        <v>40</v>
      </c>
      <c r="D60" s="27" t="s">
        <v>30</v>
      </c>
      <c r="E60" s="27" t="s">
        <v>123</v>
      </c>
      <c r="F60" s="27" t="s">
        <v>79</v>
      </c>
      <c r="G60" s="28"/>
      <c r="H60" s="27" t="s">
        <v>39</v>
      </c>
      <c r="I60" s="27" t="s">
        <v>40</v>
      </c>
      <c r="J60" s="27" t="s">
        <v>30</v>
      </c>
      <c r="K60" s="27" t="s">
        <v>123</v>
      </c>
      <c r="L60" s="27" t="s">
        <v>79</v>
      </c>
      <c r="M60" s="28"/>
      <c r="N60" s="27" t="s">
        <v>39</v>
      </c>
      <c r="O60" s="27" t="s">
        <v>40</v>
      </c>
      <c r="P60" s="27" t="s">
        <v>30</v>
      </c>
      <c r="Q60" s="27" t="s">
        <v>123</v>
      </c>
      <c r="R60" s="27" t="s">
        <v>79</v>
      </c>
    </row>
    <row r="61" spans="1:22" ht="21" customHeight="1">
      <c r="A61" s="4" t="s">
        <v>1</v>
      </c>
      <c r="B61" s="285">
        <v>2</v>
      </c>
      <c r="C61" s="285">
        <v>0</v>
      </c>
      <c r="D61" s="285">
        <v>2</v>
      </c>
      <c r="E61" s="285">
        <v>0</v>
      </c>
      <c r="F61" s="285">
        <v>2</v>
      </c>
      <c r="G61" s="285"/>
      <c r="H61" s="285">
        <v>1</v>
      </c>
      <c r="I61" s="285">
        <v>0</v>
      </c>
      <c r="J61" s="285">
        <v>1</v>
      </c>
      <c r="K61" s="285">
        <v>0</v>
      </c>
      <c r="L61" s="285">
        <v>1</v>
      </c>
      <c r="M61" s="285"/>
      <c r="N61" s="285">
        <v>126</v>
      </c>
      <c r="O61" s="285">
        <v>163.00000000000006</v>
      </c>
      <c r="P61" s="285">
        <v>289.00000000000006</v>
      </c>
      <c r="Q61" s="285">
        <v>0</v>
      </c>
      <c r="R61" s="285">
        <v>289.00000000000006</v>
      </c>
    </row>
    <row r="62" spans="1:22" ht="21" customHeight="1">
      <c r="A62" s="4" t="s">
        <v>2</v>
      </c>
      <c r="B62" s="285">
        <v>2</v>
      </c>
      <c r="C62" s="285">
        <v>0</v>
      </c>
      <c r="D62" s="285">
        <v>2</v>
      </c>
      <c r="E62" s="285">
        <v>0</v>
      </c>
      <c r="F62" s="285">
        <v>2</v>
      </c>
      <c r="G62" s="285"/>
      <c r="H62" s="285">
        <v>1</v>
      </c>
      <c r="I62" s="285">
        <v>1</v>
      </c>
      <c r="J62" s="285">
        <v>2</v>
      </c>
      <c r="K62" s="285">
        <v>0</v>
      </c>
      <c r="L62" s="285">
        <v>2</v>
      </c>
      <c r="M62" s="285"/>
      <c r="N62" s="285">
        <v>123</v>
      </c>
      <c r="O62" s="285">
        <v>158</v>
      </c>
      <c r="P62" s="285">
        <v>281</v>
      </c>
      <c r="Q62" s="285">
        <v>0</v>
      </c>
      <c r="R62" s="285">
        <v>281</v>
      </c>
    </row>
    <row r="63" spans="1:22" ht="21" customHeight="1">
      <c r="A63" s="4" t="s">
        <v>3</v>
      </c>
      <c r="B63" s="285">
        <v>20</v>
      </c>
      <c r="C63" s="285">
        <v>10</v>
      </c>
      <c r="D63" s="285">
        <v>30</v>
      </c>
      <c r="E63" s="285">
        <v>0</v>
      </c>
      <c r="F63" s="285">
        <v>30</v>
      </c>
      <c r="G63" s="285"/>
      <c r="H63" s="285">
        <v>2</v>
      </c>
      <c r="I63" s="285">
        <v>3</v>
      </c>
      <c r="J63" s="285">
        <v>5</v>
      </c>
      <c r="K63" s="285">
        <v>0</v>
      </c>
      <c r="L63" s="285">
        <v>5</v>
      </c>
      <c r="M63" s="285"/>
      <c r="N63" s="285">
        <v>1032.0000000000005</v>
      </c>
      <c r="O63" s="285">
        <v>1538</v>
      </c>
      <c r="P63" s="285">
        <v>2570.0000000000005</v>
      </c>
      <c r="Q63" s="285">
        <v>43</v>
      </c>
      <c r="R63" s="285">
        <v>2613.0000000000005</v>
      </c>
    </row>
    <row r="64" spans="1:22" ht="21" customHeight="1">
      <c r="A64" s="4" t="s">
        <v>4</v>
      </c>
      <c r="B64" s="285">
        <v>1</v>
      </c>
      <c r="C64" s="285">
        <v>0</v>
      </c>
      <c r="D64" s="285">
        <v>1</v>
      </c>
      <c r="E64" s="285">
        <v>0</v>
      </c>
      <c r="F64" s="285">
        <v>1</v>
      </c>
      <c r="G64" s="285"/>
      <c r="H64" s="285">
        <v>2</v>
      </c>
      <c r="I64" s="285">
        <v>1</v>
      </c>
      <c r="J64" s="285">
        <v>3</v>
      </c>
      <c r="K64" s="285">
        <v>0</v>
      </c>
      <c r="L64" s="285">
        <v>3</v>
      </c>
      <c r="M64" s="285"/>
      <c r="N64" s="285">
        <v>192.00000000000003</v>
      </c>
      <c r="O64" s="285">
        <v>301.00000000000006</v>
      </c>
      <c r="P64" s="285">
        <v>493.00000000000011</v>
      </c>
      <c r="Q64" s="285">
        <v>0</v>
      </c>
      <c r="R64" s="285">
        <v>493.00000000000011</v>
      </c>
    </row>
    <row r="65" spans="1:26" ht="21" customHeight="1">
      <c r="A65" s="4" t="s">
        <v>5</v>
      </c>
      <c r="B65" s="285">
        <v>2</v>
      </c>
      <c r="C65" s="285">
        <v>0</v>
      </c>
      <c r="D65" s="285">
        <v>2</v>
      </c>
      <c r="E65" s="285">
        <v>0</v>
      </c>
      <c r="F65" s="285">
        <v>2</v>
      </c>
      <c r="G65" s="285"/>
      <c r="H65" s="285">
        <v>2</v>
      </c>
      <c r="I65" s="285">
        <v>0</v>
      </c>
      <c r="J65" s="285">
        <v>2</v>
      </c>
      <c r="K65" s="285">
        <v>0</v>
      </c>
      <c r="L65" s="285">
        <v>2</v>
      </c>
      <c r="M65" s="285"/>
      <c r="N65" s="285">
        <v>145</v>
      </c>
      <c r="O65" s="285">
        <v>192</v>
      </c>
      <c r="P65" s="285">
        <v>337</v>
      </c>
      <c r="Q65" s="285">
        <v>0</v>
      </c>
      <c r="R65" s="285">
        <v>337</v>
      </c>
    </row>
    <row r="66" spans="1:26" ht="21" customHeight="1">
      <c r="A66" s="4" t="s">
        <v>6</v>
      </c>
      <c r="B66" s="285">
        <v>4</v>
      </c>
      <c r="C66" s="285">
        <v>0</v>
      </c>
      <c r="D66" s="285">
        <v>4</v>
      </c>
      <c r="E66" s="285">
        <v>0</v>
      </c>
      <c r="F66" s="285">
        <v>4</v>
      </c>
      <c r="G66" s="285"/>
      <c r="H66" s="285">
        <v>0</v>
      </c>
      <c r="I66" s="285">
        <v>0</v>
      </c>
      <c r="J66" s="285">
        <v>0</v>
      </c>
      <c r="K66" s="285">
        <v>0</v>
      </c>
      <c r="L66" s="285">
        <v>0</v>
      </c>
      <c r="M66" s="285"/>
      <c r="N66" s="285">
        <v>119.00000000000003</v>
      </c>
      <c r="O66" s="285">
        <v>143.00000000000003</v>
      </c>
      <c r="P66" s="285">
        <v>262.00000000000006</v>
      </c>
      <c r="Q66" s="285">
        <v>0</v>
      </c>
      <c r="R66" s="285">
        <v>262.00000000000006</v>
      </c>
    </row>
    <row r="67" spans="1:26" ht="21" customHeight="1">
      <c r="A67" s="4" t="s">
        <v>7</v>
      </c>
      <c r="B67" s="285">
        <v>0</v>
      </c>
      <c r="C67" s="285">
        <v>0</v>
      </c>
      <c r="D67" s="285">
        <v>0</v>
      </c>
      <c r="E67" s="285">
        <v>0</v>
      </c>
      <c r="F67" s="285">
        <v>0</v>
      </c>
      <c r="G67" s="285"/>
      <c r="H67" s="285">
        <v>2</v>
      </c>
      <c r="I67" s="285">
        <v>0</v>
      </c>
      <c r="J67" s="285">
        <v>2</v>
      </c>
      <c r="K67" s="285">
        <v>0</v>
      </c>
      <c r="L67" s="285">
        <v>2</v>
      </c>
      <c r="M67" s="285"/>
      <c r="N67" s="285">
        <v>127.00000000000003</v>
      </c>
      <c r="O67" s="285">
        <v>179</v>
      </c>
      <c r="P67" s="285">
        <v>306</v>
      </c>
      <c r="Q67" s="285">
        <v>0</v>
      </c>
      <c r="R67" s="285">
        <v>306</v>
      </c>
    </row>
    <row r="68" spans="1:26" ht="21" customHeight="1">
      <c r="A68" s="4" t="s">
        <v>8</v>
      </c>
      <c r="B68" s="285">
        <v>1</v>
      </c>
      <c r="C68" s="285">
        <v>0</v>
      </c>
      <c r="D68" s="285">
        <v>1</v>
      </c>
      <c r="E68" s="285">
        <v>0</v>
      </c>
      <c r="F68" s="285">
        <v>1</v>
      </c>
      <c r="G68" s="285"/>
      <c r="H68" s="285">
        <v>0</v>
      </c>
      <c r="I68" s="285">
        <v>0</v>
      </c>
      <c r="J68" s="285">
        <v>0</v>
      </c>
      <c r="K68" s="285">
        <v>0</v>
      </c>
      <c r="L68" s="285">
        <v>0</v>
      </c>
      <c r="M68" s="285"/>
      <c r="N68" s="285">
        <v>118.00000000000001</v>
      </c>
      <c r="O68" s="285">
        <v>127.00000000000003</v>
      </c>
      <c r="P68" s="285">
        <v>245.00000000000006</v>
      </c>
      <c r="Q68" s="285">
        <v>0</v>
      </c>
      <c r="R68" s="285">
        <v>245.00000000000006</v>
      </c>
    </row>
    <row r="69" spans="1:26" ht="21" customHeight="1">
      <c r="A69" s="4" t="s">
        <v>9</v>
      </c>
      <c r="B69" s="285">
        <v>2</v>
      </c>
      <c r="C69" s="285">
        <v>0</v>
      </c>
      <c r="D69" s="285">
        <v>2</v>
      </c>
      <c r="E69" s="285">
        <v>0</v>
      </c>
      <c r="F69" s="285">
        <v>2</v>
      </c>
      <c r="G69" s="285"/>
      <c r="H69" s="285">
        <v>0</v>
      </c>
      <c r="I69" s="285">
        <v>0</v>
      </c>
      <c r="J69" s="285">
        <v>0</v>
      </c>
      <c r="K69" s="285">
        <v>0</v>
      </c>
      <c r="L69" s="285">
        <v>0</v>
      </c>
      <c r="M69" s="285"/>
      <c r="N69" s="285">
        <v>59</v>
      </c>
      <c r="O69" s="285">
        <v>45</v>
      </c>
      <c r="P69" s="285">
        <v>104</v>
      </c>
      <c r="Q69" s="285">
        <v>0</v>
      </c>
      <c r="R69" s="285">
        <v>104</v>
      </c>
    </row>
    <row r="70" spans="1:26" ht="21" customHeight="1">
      <c r="A70" s="4" t="s">
        <v>10</v>
      </c>
      <c r="B70" s="285">
        <v>1</v>
      </c>
      <c r="C70" s="285">
        <v>0</v>
      </c>
      <c r="D70" s="285">
        <v>1</v>
      </c>
      <c r="E70" s="285">
        <v>0</v>
      </c>
      <c r="F70" s="285">
        <v>1</v>
      </c>
      <c r="G70" s="285"/>
      <c r="H70" s="285">
        <v>1</v>
      </c>
      <c r="I70" s="285">
        <v>0</v>
      </c>
      <c r="J70" s="285">
        <v>1</v>
      </c>
      <c r="K70" s="285">
        <v>0</v>
      </c>
      <c r="L70" s="285">
        <v>1</v>
      </c>
      <c r="M70" s="285"/>
      <c r="N70" s="285">
        <v>133</v>
      </c>
      <c r="O70" s="285">
        <v>109</v>
      </c>
      <c r="P70" s="285">
        <v>242</v>
      </c>
      <c r="Q70" s="285">
        <v>0</v>
      </c>
      <c r="R70" s="285">
        <v>242</v>
      </c>
    </row>
    <row r="71" spans="1:26" ht="21" customHeight="1">
      <c r="A71" s="4" t="s">
        <v>11</v>
      </c>
      <c r="B71" s="285">
        <v>3</v>
      </c>
      <c r="C71" s="285">
        <v>0</v>
      </c>
      <c r="D71" s="285">
        <v>3</v>
      </c>
      <c r="E71" s="285">
        <v>0</v>
      </c>
      <c r="F71" s="285">
        <v>3</v>
      </c>
      <c r="G71" s="285"/>
      <c r="H71" s="285">
        <v>0</v>
      </c>
      <c r="I71" s="285">
        <v>0</v>
      </c>
      <c r="J71" s="285">
        <v>0</v>
      </c>
      <c r="K71" s="285">
        <v>0</v>
      </c>
      <c r="L71" s="285">
        <v>0</v>
      </c>
      <c r="M71" s="285"/>
      <c r="N71" s="285">
        <v>109</v>
      </c>
      <c r="O71" s="285">
        <v>65</v>
      </c>
      <c r="P71" s="285">
        <v>174</v>
      </c>
      <c r="Q71" s="285">
        <v>0</v>
      </c>
      <c r="R71" s="285">
        <v>174</v>
      </c>
    </row>
    <row r="72" spans="1:26" ht="21" customHeight="1" thickBot="1">
      <c r="A72" s="16" t="s">
        <v>12</v>
      </c>
      <c r="B72" s="287">
        <v>5</v>
      </c>
      <c r="C72" s="287">
        <v>0</v>
      </c>
      <c r="D72" s="287">
        <v>5</v>
      </c>
      <c r="E72" s="287">
        <v>0</v>
      </c>
      <c r="F72" s="287">
        <v>5</v>
      </c>
      <c r="G72" s="287"/>
      <c r="H72" s="287">
        <v>2</v>
      </c>
      <c r="I72" s="287">
        <v>1</v>
      </c>
      <c r="J72" s="287">
        <v>3</v>
      </c>
      <c r="K72" s="287">
        <v>0</v>
      </c>
      <c r="L72" s="287">
        <v>3</v>
      </c>
      <c r="M72" s="287"/>
      <c r="N72" s="287">
        <v>177</v>
      </c>
      <c r="O72" s="287">
        <v>225.00000000000003</v>
      </c>
      <c r="P72" s="287">
        <v>402</v>
      </c>
      <c r="Q72" s="287">
        <v>0</v>
      </c>
      <c r="R72" s="287">
        <v>402</v>
      </c>
    </row>
    <row r="73" spans="1:26" ht="21" customHeight="1" thickTop="1" thickBot="1">
      <c r="A73" s="330" t="s">
        <v>13</v>
      </c>
      <c r="B73" s="294">
        <v>43</v>
      </c>
      <c r="C73" s="294">
        <v>10</v>
      </c>
      <c r="D73" s="294">
        <v>53</v>
      </c>
      <c r="E73" s="294">
        <v>0</v>
      </c>
      <c r="F73" s="294">
        <v>53</v>
      </c>
      <c r="G73" s="294">
        <v>0</v>
      </c>
      <c r="H73" s="294">
        <v>13</v>
      </c>
      <c r="I73" s="294">
        <v>6</v>
      </c>
      <c r="J73" s="294">
        <v>19</v>
      </c>
      <c r="K73" s="294">
        <v>0</v>
      </c>
      <c r="L73" s="294">
        <v>19</v>
      </c>
      <c r="M73" s="294">
        <v>0</v>
      </c>
      <c r="N73" s="294">
        <v>2460.0000000000005</v>
      </c>
      <c r="O73" s="294">
        <v>3245</v>
      </c>
      <c r="P73" s="294">
        <v>5705.0000000000009</v>
      </c>
      <c r="Q73" s="294">
        <v>43</v>
      </c>
      <c r="R73" s="294">
        <v>5748.0000000000009</v>
      </c>
    </row>
    <row r="74" spans="1:26" ht="21" customHeight="1" thickTop="1" thickBot="1">
      <c r="A74" s="225" t="s">
        <v>14</v>
      </c>
      <c r="B74" s="292"/>
      <c r="C74" s="292"/>
      <c r="D74" s="292"/>
      <c r="E74" s="292"/>
      <c r="F74" s="292"/>
      <c r="G74" s="292"/>
      <c r="H74" s="292"/>
      <c r="I74" s="292"/>
      <c r="J74" s="292"/>
      <c r="K74" s="292"/>
      <c r="L74" s="292"/>
      <c r="M74" s="292"/>
      <c r="N74" s="292"/>
      <c r="O74" s="292"/>
      <c r="P74" s="292"/>
      <c r="Q74" s="292"/>
      <c r="R74" s="292"/>
    </row>
    <row r="75" spans="1:26" ht="21" customHeight="1" thickTop="1">
      <c r="A75" s="76" t="s">
        <v>15</v>
      </c>
      <c r="B75" s="297">
        <v>4</v>
      </c>
      <c r="C75" s="297">
        <v>0</v>
      </c>
      <c r="D75" s="297">
        <v>4</v>
      </c>
      <c r="E75" s="297">
        <v>0</v>
      </c>
      <c r="F75" s="297">
        <v>4</v>
      </c>
      <c r="G75" s="297"/>
      <c r="H75" s="297">
        <v>1</v>
      </c>
      <c r="I75" s="297">
        <v>0</v>
      </c>
      <c r="J75" s="297">
        <v>1</v>
      </c>
      <c r="K75" s="297">
        <v>0</v>
      </c>
      <c r="L75" s="297">
        <v>1</v>
      </c>
      <c r="M75" s="297"/>
      <c r="N75" s="297">
        <v>249</v>
      </c>
      <c r="O75" s="297">
        <v>145</v>
      </c>
      <c r="P75" s="297">
        <v>394</v>
      </c>
      <c r="Q75" s="297">
        <v>0</v>
      </c>
      <c r="R75" s="297">
        <v>394</v>
      </c>
    </row>
    <row r="76" spans="1:26" ht="21" customHeight="1">
      <c r="A76" s="4" t="s">
        <v>16</v>
      </c>
      <c r="B76" s="285">
        <v>12</v>
      </c>
      <c r="C76" s="285">
        <v>3</v>
      </c>
      <c r="D76" s="285">
        <v>15</v>
      </c>
      <c r="E76" s="297">
        <v>0</v>
      </c>
      <c r="F76" s="285">
        <v>15</v>
      </c>
      <c r="G76" s="285"/>
      <c r="H76" s="285">
        <v>0</v>
      </c>
      <c r="I76" s="285">
        <v>1</v>
      </c>
      <c r="J76" s="285">
        <v>1</v>
      </c>
      <c r="K76" s="297">
        <v>0</v>
      </c>
      <c r="L76" s="285">
        <v>1</v>
      </c>
      <c r="M76" s="285"/>
      <c r="N76" s="285">
        <v>441.00000000000006</v>
      </c>
      <c r="O76" s="285">
        <v>399</v>
      </c>
      <c r="P76" s="285">
        <v>840</v>
      </c>
      <c r="Q76" s="285">
        <v>0</v>
      </c>
      <c r="R76" s="285">
        <v>840</v>
      </c>
    </row>
    <row r="77" spans="1:26" ht="21" customHeight="1" thickBot="1">
      <c r="A77" s="16" t="s">
        <v>17</v>
      </c>
      <c r="B77" s="298">
        <v>7</v>
      </c>
      <c r="C77" s="298">
        <v>4</v>
      </c>
      <c r="D77" s="298">
        <v>11</v>
      </c>
      <c r="E77" s="298">
        <v>0</v>
      </c>
      <c r="F77" s="298">
        <v>11</v>
      </c>
      <c r="G77" s="298"/>
      <c r="H77" s="298">
        <v>5</v>
      </c>
      <c r="I77" s="298">
        <v>2</v>
      </c>
      <c r="J77" s="298">
        <v>7</v>
      </c>
      <c r="K77" s="298">
        <v>0</v>
      </c>
      <c r="L77" s="298">
        <v>7</v>
      </c>
      <c r="M77" s="298"/>
      <c r="N77" s="298">
        <v>374.00000000000006</v>
      </c>
      <c r="O77" s="298">
        <v>410.99999999999989</v>
      </c>
      <c r="P77" s="287">
        <v>785</v>
      </c>
      <c r="Q77" s="298">
        <v>0</v>
      </c>
      <c r="R77" s="287">
        <v>785</v>
      </c>
    </row>
    <row r="78" spans="1:26" ht="21" customHeight="1" thickTop="1" thickBot="1">
      <c r="A78" s="224" t="s">
        <v>13</v>
      </c>
      <c r="B78" s="294">
        <v>23</v>
      </c>
      <c r="C78" s="294">
        <v>7</v>
      </c>
      <c r="D78" s="294">
        <v>30</v>
      </c>
      <c r="E78" s="294">
        <v>0</v>
      </c>
      <c r="F78" s="294">
        <v>30</v>
      </c>
      <c r="G78" s="294">
        <v>0</v>
      </c>
      <c r="H78" s="294">
        <v>6</v>
      </c>
      <c r="I78" s="294">
        <v>3</v>
      </c>
      <c r="J78" s="294">
        <v>9</v>
      </c>
      <c r="K78" s="294">
        <v>0</v>
      </c>
      <c r="L78" s="294">
        <v>9</v>
      </c>
      <c r="M78" s="294">
        <v>0</v>
      </c>
      <c r="N78" s="294">
        <v>1064</v>
      </c>
      <c r="O78" s="294">
        <v>954.99999999999989</v>
      </c>
      <c r="P78" s="294">
        <v>2019</v>
      </c>
      <c r="Q78" s="294">
        <v>0</v>
      </c>
      <c r="R78" s="294">
        <v>2019</v>
      </c>
      <c r="S78" s="96">
        <f t="shared" ref="S78:Z78" si="0">SUM(S75:S77)</f>
        <v>0</v>
      </c>
      <c r="T78" s="96">
        <f t="shared" si="0"/>
        <v>0</v>
      </c>
      <c r="U78" s="96">
        <f t="shared" si="0"/>
        <v>0</v>
      </c>
      <c r="V78" s="96">
        <f t="shared" si="0"/>
        <v>0</v>
      </c>
      <c r="W78" s="96">
        <f t="shared" si="0"/>
        <v>0</v>
      </c>
      <c r="X78" s="96">
        <f t="shared" si="0"/>
        <v>0</v>
      </c>
      <c r="Y78" s="96">
        <f t="shared" si="0"/>
        <v>0</v>
      </c>
      <c r="Z78" s="96">
        <f t="shared" si="0"/>
        <v>0</v>
      </c>
    </row>
    <row r="79" spans="1:26" ht="21" customHeight="1" thickTop="1" thickBot="1">
      <c r="A79" s="24" t="s">
        <v>18</v>
      </c>
      <c r="B79" s="292">
        <v>66</v>
      </c>
      <c r="C79" s="292">
        <v>17</v>
      </c>
      <c r="D79" s="292">
        <v>83</v>
      </c>
      <c r="E79" s="292">
        <v>0</v>
      </c>
      <c r="F79" s="292">
        <v>83</v>
      </c>
      <c r="G79" s="292">
        <v>0</v>
      </c>
      <c r="H79" s="292">
        <v>19</v>
      </c>
      <c r="I79" s="292">
        <v>9</v>
      </c>
      <c r="J79" s="292">
        <v>28</v>
      </c>
      <c r="K79" s="292">
        <v>0</v>
      </c>
      <c r="L79" s="292">
        <v>28</v>
      </c>
      <c r="M79" s="292">
        <v>0</v>
      </c>
      <c r="N79" s="292">
        <v>3524.0000000000005</v>
      </c>
      <c r="O79" s="292">
        <v>4200</v>
      </c>
      <c r="P79" s="292">
        <v>7724.0000000000009</v>
      </c>
      <c r="Q79" s="292">
        <v>43</v>
      </c>
      <c r="R79" s="292">
        <v>7767.0000000000009</v>
      </c>
    </row>
    <row r="80" spans="1:26" ht="13.5" customHeight="1" thickTop="1">
      <c r="A80" s="10"/>
      <c r="B80" s="10"/>
      <c r="C80" s="10"/>
      <c r="D80" s="10"/>
      <c r="E80" s="10"/>
      <c r="F80" s="10"/>
      <c r="G80" s="10"/>
      <c r="H80" s="11"/>
      <c r="I80" s="11"/>
      <c r="J80" s="11"/>
      <c r="K80" s="11"/>
      <c r="L80" s="11"/>
      <c r="M80" s="11"/>
      <c r="N80" s="11"/>
      <c r="O80" s="11"/>
      <c r="P80" s="11"/>
      <c r="Q80" s="11"/>
      <c r="R80" s="22"/>
    </row>
    <row r="81" spans="1:22" ht="28.5" customHeight="1">
      <c r="A81" s="358"/>
      <c r="B81" s="358"/>
      <c r="C81" s="358"/>
      <c r="D81" s="358"/>
      <c r="E81" s="358"/>
      <c r="F81" s="358"/>
      <c r="G81" s="358"/>
      <c r="H81" s="358"/>
      <c r="I81" s="358"/>
      <c r="J81" s="358"/>
      <c r="K81" s="358"/>
      <c r="L81" s="358"/>
      <c r="M81" s="358"/>
      <c r="N81" s="358"/>
      <c r="O81" s="358"/>
      <c r="P81" s="358"/>
      <c r="Q81" s="358"/>
      <c r="R81" s="358"/>
      <c r="S81" s="358"/>
      <c r="T81" s="358"/>
      <c r="U81" s="358"/>
      <c r="V81" s="358"/>
    </row>
    <row r="82" spans="1:22" ht="15" thickBot="1">
      <c r="A82" s="11"/>
      <c r="B82" s="11"/>
      <c r="C82" s="11"/>
      <c r="D82" s="11"/>
      <c r="E82" s="11"/>
      <c r="F82" s="11"/>
      <c r="G82" s="11"/>
      <c r="H82" s="11"/>
      <c r="I82" s="11"/>
      <c r="J82" s="11"/>
      <c r="K82" s="11"/>
      <c r="L82" s="11"/>
      <c r="M82" s="11"/>
      <c r="N82" s="11"/>
      <c r="O82" s="11"/>
      <c r="P82" s="11"/>
      <c r="Q82" s="11"/>
      <c r="R82" s="11"/>
    </row>
    <row r="83" spans="1:22" ht="25.5" customHeight="1">
      <c r="A83" s="337" t="s">
        <v>67</v>
      </c>
      <c r="B83" s="337"/>
      <c r="C83" s="337"/>
      <c r="D83" s="337"/>
      <c r="E83" s="337"/>
      <c r="F83" s="337"/>
      <c r="G83" s="19"/>
      <c r="H83" s="19"/>
      <c r="I83" s="19"/>
      <c r="J83" s="19"/>
      <c r="K83" s="19"/>
      <c r="L83" s="19"/>
      <c r="M83" s="19"/>
      <c r="N83" s="333">
        <v>97</v>
      </c>
      <c r="O83" s="19"/>
      <c r="P83" s="19"/>
      <c r="Q83" s="19"/>
      <c r="R83" s="19"/>
      <c r="S83" s="19"/>
    </row>
  </sheetData>
  <mergeCells count="24">
    <mergeCell ref="A81:V81"/>
    <mergeCell ref="A83:F83"/>
    <mergeCell ref="A53:V53"/>
    <mergeCell ref="A56:F56"/>
    <mergeCell ref="A57:R57"/>
    <mergeCell ref="A58:R58"/>
    <mergeCell ref="A59:A60"/>
    <mergeCell ref="B59:F59"/>
    <mergeCell ref="H59:L59"/>
    <mergeCell ref="N59:R59"/>
    <mergeCell ref="A26:V26"/>
    <mergeCell ref="A28:F28"/>
    <mergeCell ref="A29:R29"/>
    <mergeCell ref="A30:R30"/>
    <mergeCell ref="A31:A32"/>
    <mergeCell ref="B31:F31"/>
    <mergeCell ref="H31:L31"/>
    <mergeCell ref="N31:R31"/>
    <mergeCell ref="A1:R1"/>
    <mergeCell ref="A2:R2"/>
    <mergeCell ref="A3:A4"/>
    <mergeCell ref="B3:F3"/>
    <mergeCell ref="H3:L3"/>
    <mergeCell ref="N3:R3"/>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dimension ref="A1:AG82"/>
  <sheetViews>
    <sheetView rightToLeft="1" view="pageBreakPreview" topLeftCell="A49" zoomScaleSheetLayoutView="100" workbookViewId="0">
      <selection activeCell="S70" sqref="S1:V1048576"/>
    </sheetView>
  </sheetViews>
  <sheetFormatPr defaultRowHeight="14.25"/>
  <cols>
    <col min="1" max="1" width="8.625" customWidth="1"/>
    <col min="2" max="2" width="6.75" customWidth="1"/>
    <col min="3" max="3" width="6.875" customWidth="1"/>
    <col min="4" max="4" width="8.625" customWidth="1"/>
    <col min="5" max="5" width="9.625" customWidth="1"/>
    <col min="6" max="6" width="8.625" customWidth="1"/>
    <col min="7" max="7" width="0.625" customWidth="1"/>
    <col min="8" max="8" width="8.375" customWidth="1"/>
    <col min="9" max="9" width="7.375" customWidth="1"/>
    <col min="10" max="10" width="8.625" customWidth="1"/>
    <col min="11" max="11" width="9.125" customWidth="1"/>
    <col min="12" max="12" width="8.625" customWidth="1"/>
    <col min="13" max="13" width="0.75" customWidth="1"/>
    <col min="14" max="14" width="6.375" customWidth="1"/>
    <col min="15" max="15" width="6.875" customWidth="1"/>
    <col min="16" max="16" width="8.375" customWidth="1"/>
    <col min="17" max="17" width="9.75" customWidth="1"/>
    <col min="18" max="22" width="8.625" customWidth="1"/>
  </cols>
  <sheetData>
    <row r="1" spans="1:19" ht="24.75" customHeight="1">
      <c r="A1" s="348" t="s">
        <v>139</v>
      </c>
      <c r="B1" s="348"/>
      <c r="C1" s="348"/>
      <c r="D1" s="348"/>
      <c r="E1" s="348"/>
      <c r="F1" s="348"/>
      <c r="G1" s="348"/>
      <c r="H1" s="348"/>
      <c r="I1" s="348"/>
      <c r="J1" s="348"/>
      <c r="K1" s="348"/>
      <c r="L1" s="348"/>
      <c r="M1" s="348"/>
      <c r="N1" s="348"/>
      <c r="O1" s="348"/>
      <c r="P1" s="348"/>
      <c r="Q1" s="348"/>
      <c r="R1" s="348"/>
      <c r="S1" s="88"/>
    </row>
    <row r="2" spans="1:19" ht="22.5" customHeight="1" thickBot="1">
      <c r="A2" s="340" t="s">
        <v>82</v>
      </c>
      <c r="B2" s="340"/>
      <c r="C2" s="340"/>
      <c r="D2" s="340"/>
      <c r="E2" s="340"/>
      <c r="F2" s="340"/>
      <c r="G2" s="340"/>
      <c r="H2" s="340"/>
      <c r="I2" s="340"/>
      <c r="J2" s="340"/>
      <c r="K2" s="340"/>
      <c r="L2" s="340"/>
      <c r="M2" s="340"/>
      <c r="N2" s="340"/>
      <c r="O2" s="340"/>
      <c r="P2" s="340"/>
      <c r="Q2" s="340"/>
      <c r="R2" s="340"/>
    </row>
    <row r="3" spans="1:19" ht="22.5" customHeight="1" thickTop="1">
      <c r="A3" s="359" t="s">
        <v>0</v>
      </c>
      <c r="B3" s="366" t="s">
        <v>23</v>
      </c>
      <c r="C3" s="366"/>
      <c r="D3" s="366"/>
      <c r="E3" s="366"/>
      <c r="F3" s="366"/>
      <c r="G3" s="89"/>
      <c r="H3" s="365" t="s">
        <v>24</v>
      </c>
      <c r="I3" s="365"/>
      <c r="J3" s="365"/>
      <c r="K3" s="365"/>
      <c r="L3" s="365"/>
      <c r="M3" s="89"/>
      <c r="N3" s="365" t="s">
        <v>25</v>
      </c>
      <c r="O3" s="365"/>
      <c r="P3" s="365"/>
      <c r="Q3" s="365"/>
      <c r="R3" s="365"/>
    </row>
    <row r="4" spans="1:19" ht="39" customHeight="1">
      <c r="A4" s="360"/>
      <c r="B4" s="27" t="s">
        <v>39</v>
      </c>
      <c r="C4" s="27" t="s">
        <v>40</v>
      </c>
      <c r="D4" s="27" t="s">
        <v>30</v>
      </c>
      <c r="E4" s="27" t="s">
        <v>123</v>
      </c>
      <c r="F4" s="27" t="s">
        <v>79</v>
      </c>
      <c r="G4" s="28"/>
      <c r="H4" s="27" t="s">
        <v>39</v>
      </c>
      <c r="I4" s="27" t="s">
        <v>40</v>
      </c>
      <c r="J4" s="27" t="s">
        <v>30</v>
      </c>
      <c r="K4" s="27" t="s">
        <v>123</v>
      </c>
      <c r="L4" s="27" t="s">
        <v>79</v>
      </c>
      <c r="M4" s="28"/>
      <c r="N4" s="27" t="s">
        <v>39</v>
      </c>
      <c r="O4" s="27" t="s">
        <v>40</v>
      </c>
      <c r="P4" s="27" t="s">
        <v>30</v>
      </c>
      <c r="Q4" s="27" t="s">
        <v>123</v>
      </c>
      <c r="R4" s="27" t="s">
        <v>79</v>
      </c>
    </row>
    <row r="5" spans="1:19" ht="21.95" customHeight="1">
      <c r="A5" s="4" t="s">
        <v>1</v>
      </c>
      <c r="B5" s="144">
        <v>33.333333333333329</v>
      </c>
      <c r="C5" s="144">
        <v>66.666666666666657</v>
      </c>
      <c r="D5" s="144">
        <v>100</v>
      </c>
      <c r="E5" s="144">
        <v>0</v>
      </c>
      <c r="F5" s="144">
        <v>100</v>
      </c>
      <c r="G5" s="145"/>
      <c r="H5" s="144">
        <v>39.75903614457831</v>
      </c>
      <c r="I5" s="144">
        <v>60.24096385542169</v>
      </c>
      <c r="J5" s="144">
        <v>100</v>
      </c>
      <c r="K5" s="144">
        <v>0</v>
      </c>
      <c r="L5" s="144">
        <v>100</v>
      </c>
      <c r="M5" s="144"/>
      <c r="N5" s="144">
        <v>75</v>
      </c>
      <c r="O5" s="144">
        <v>25</v>
      </c>
      <c r="P5" s="144">
        <v>100</v>
      </c>
      <c r="Q5" s="144">
        <v>0</v>
      </c>
      <c r="R5" s="144">
        <v>100</v>
      </c>
    </row>
    <row r="6" spans="1:19" ht="21.95" customHeight="1">
      <c r="A6" s="4" t="s">
        <v>2</v>
      </c>
      <c r="B6" s="144">
        <v>100</v>
      </c>
      <c r="C6" s="144">
        <v>0</v>
      </c>
      <c r="D6" s="144">
        <v>100</v>
      </c>
      <c r="E6" s="144">
        <v>0</v>
      </c>
      <c r="F6" s="144">
        <v>100</v>
      </c>
      <c r="G6" s="145"/>
      <c r="H6" s="144">
        <v>35.582822085889568</v>
      </c>
      <c r="I6" s="144">
        <v>64.417177914110425</v>
      </c>
      <c r="J6" s="144">
        <v>100</v>
      </c>
      <c r="K6" s="144">
        <v>0</v>
      </c>
      <c r="L6" s="144">
        <v>100</v>
      </c>
      <c r="M6" s="144"/>
      <c r="N6" s="144">
        <v>100</v>
      </c>
      <c r="O6" s="144">
        <v>0</v>
      </c>
      <c r="P6" s="144">
        <v>100</v>
      </c>
      <c r="Q6" s="144">
        <v>0</v>
      </c>
      <c r="R6" s="144">
        <v>100</v>
      </c>
    </row>
    <row r="7" spans="1:19" ht="21.95" customHeight="1">
      <c r="A7" s="4" t="s">
        <v>3</v>
      </c>
      <c r="B7" s="144">
        <v>48.979591836734691</v>
      </c>
      <c r="C7" s="144">
        <v>51.020408163265309</v>
      </c>
      <c r="D7" s="144">
        <v>100</v>
      </c>
      <c r="E7" s="144">
        <v>0</v>
      </c>
      <c r="F7" s="144">
        <v>100</v>
      </c>
      <c r="G7" s="145"/>
      <c r="H7" s="144">
        <v>35.571196534921491</v>
      </c>
      <c r="I7" s="144">
        <v>62.263129399025452</v>
      </c>
      <c r="J7" s="144">
        <v>97.834325933946943</v>
      </c>
      <c r="K7" s="144">
        <v>2.1656740660530578</v>
      </c>
      <c r="L7" s="144">
        <v>100</v>
      </c>
      <c r="M7" s="144"/>
      <c r="N7" s="144">
        <v>82.608695652173907</v>
      </c>
      <c r="O7" s="144">
        <v>17.391304347826086</v>
      </c>
      <c r="P7" s="144">
        <v>100</v>
      </c>
      <c r="Q7" s="144">
        <v>0</v>
      </c>
      <c r="R7" s="144">
        <v>100</v>
      </c>
    </row>
    <row r="8" spans="1:19" ht="21.95" customHeight="1">
      <c r="A8" s="4" t="s">
        <v>4</v>
      </c>
      <c r="B8" s="144">
        <v>100</v>
      </c>
      <c r="C8" s="144">
        <v>0</v>
      </c>
      <c r="D8" s="144">
        <v>100</v>
      </c>
      <c r="E8" s="144">
        <v>0</v>
      </c>
      <c r="F8" s="144">
        <v>100</v>
      </c>
      <c r="G8" s="145"/>
      <c r="H8" s="144">
        <v>36.413043478260867</v>
      </c>
      <c r="I8" s="144">
        <v>63.586956521739133</v>
      </c>
      <c r="J8" s="144">
        <v>100</v>
      </c>
      <c r="K8" s="144">
        <v>0</v>
      </c>
      <c r="L8" s="144">
        <v>100</v>
      </c>
      <c r="M8" s="144"/>
      <c r="N8" s="144">
        <v>50</v>
      </c>
      <c r="O8" s="144">
        <v>50</v>
      </c>
      <c r="P8" s="144">
        <v>100</v>
      </c>
      <c r="Q8" s="144">
        <v>0</v>
      </c>
      <c r="R8" s="144">
        <v>100</v>
      </c>
    </row>
    <row r="9" spans="1:19" ht="21.95" customHeight="1">
      <c r="A9" s="4" t="s">
        <v>5</v>
      </c>
      <c r="B9" s="144">
        <v>0</v>
      </c>
      <c r="C9" s="144">
        <v>0</v>
      </c>
      <c r="D9" s="144">
        <v>0</v>
      </c>
      <c r="E9" s="144">
        <v>0</v>
      </c>
      <c r="F9" s="144">
        <v>0</v>
      </c>
      <c r="G9" s="145"/>
      <c r="H9" s="144">
        <v>36.758893280632407</v>
      </c>
      <c r="I9" s="144">
        <v>63.2411067193676</v>
      </c>
      <c r="J9" s="144">
        <v>100</v>
      </c>
      <c r="K9" s="144">
        <v>0</v>
      </c>
      <c r="L9" s="144">
        <v>100</v>
      </c>
      <c r="M9" s="144"/>
      <c r="N9" s="144">
        <v>100</v>
      </c>
      <c r="O9" s="144">
        <v>0</v>
      </c>
      <c r="P9" s="144">
        <v>100</v>
      </c>
      <c r="Q9" s="144">
        <v>0</v>
      </c>
      <c r="R9" s="144">
        <v>100</v>
      </c>
    </row>
    <row r="10" spans="1:19" ht="21.95" customHeight="1">
      <c r="A10" s="4" t="s">
        <v>6</v>
      </c>
      <c r="B10" s="144">
        <v>0</v>
      </c>
      <c r="C10" s="144">
        <v>0</v>
      </c>
      <c r="D10" s="144">
        <v>0</v>
      </c>
      <c r="E10" s="144">
        <v>0</v>
      </c>
      <c r="F10" s="144">
        <v>0</v>
      </c>
      <c r="G10" s="145"/>
      <c r="H10" s="144">
        <v>39.690721649484537</v>
      </c>
      <c r="I10" s="144">
        <v>60.309278350515463</v>
      </c>
      <c r="J10" s="144">
        <v>100</v>
      </c>
      <c r="K10" s="144">
        <v>0</v>
      </c>
      <c r="L10" s="144">
        <v>100</v>
      </c>
      <c r="M10" s="144"/>
      <c r="N10" s="144">
        <v>100</v>
      </c>
      <c r="O10" s="144">
        <v>0</v>
      </c>
      <c r="P10" s="144">
        <v>100</v>
      </c>
      <c r="Q10" s="144">
        <v>0</v>
      </c>
      <c r="R10" s="144">
        <v>100</v>
      </c>
    </row>
    <row r="11" spans="1:19" ht="21.95" customHeight="1">
      <c r="A11" s="4" t="s">
        <v>7</v>
      </c>
      <c r="B11" s="144">
        <v>0</v>
      </c>
      <c r="C11" s="144">
        <v>0</v>
      </c>
      <c r="D11" s="144">
        <v>0</v>
      </c>
      <c r="E11" s="144">
        <v>0</v>
      </c>
      <c r="F11" s="144">
        <v>0</v>
      </c>
      <c r="G11" s="145"/>
      <c r="H11" s="144">
        <v>41.304347826086953</v>
      </c>
      <c r="I11" s="144">
        <v>58.695652173913047</v>
      </c>
      <c r="J11" s="144">
        <v>100</v>
      </c>
      <c r="K11" s="144">
        <v>0</v>
      </c>
      <c r="L11" s="144">
        <v>100</v>
      </c>
      <c r="M11" s="144"/>
      <c r="N11" s="144">
        <v>100</v>
      </c>
      <c r="O11" s="144">
        <v>0</v>
      </c>
      <c r="P11" s="144">
        <v>100</v>
      </c>
      <c r="Q11" s="144">
        <v>0</v>
      </c>
      <c r="R11" s="144">
        <v>100</v>
      </c>
    </row>
    <row r="12" spans="1:19" ht="21.95" customHeight="1">
      <c r="A12" s="4" t="s">
        <v>8</v>
      </c>
      <c r="B12" s="144">
        <v>100</v>
      </c>
      <c r="C12" s="144">
        <v>0</v>
      </c>
      <c r="D12" s="144">
        <v>100</v>
      </c>
      <c r="E12" s="144">
        <v>0</v>
      </c>
      <c r="F12" s="144">
        <v>100</v>
      </c>
      <c r="G12" s="145"/>
      <c r="H12" s="144">
        <v>39.743589743589752</v>
      </c>
      <c r="I12" s="144">
        <v>60.256410256410255</v>
      </c>
      <c r="J12" s="144">
        <v>100</v>
      </c>
      <c r="K12" s="144">
        <v>0</v>
      </c>
      <c r="L12" s="144">
        <v>100</v>
      </c>
      <c r="M12" s="144"/>
      <c r="N12" s="144">
        <v>50</v>
      </c>
      <c r="O12" s="144">
        <v>50</v>
      </c>
      <c r="P12" s="144">
        <v>100</v>
      </c>
      <c r="Q12" s="144">
        <v>0</v>
      </c>
      <c r="R12" s="144">
        <v>100</v>
      </c>
    </row>
    <row r="13" spans="1:19" ht="21.95" customHeight="1">
      <c r="A13" s="4" t="s">
        <v>9</v>
      </c>
      <c r="B13" s="144">
        <v>0</v>
      </c>
      <c r="C13" s="144">
        <v>0</v>
      </c>
      <c r="D13" s="144">
        <v>0</v>
      </c>
      <c r="E13" s="144">
        <v>0</v>
      </c>
      <c r="F13" s="144">
        <v>0</v>
      </c>
      <c r="G13" s="145"/>
      <c r="H13" s="144">
        <v>40.677966101694921</v>
      </c>
      <c r="I13" s="144">
        <v>59.322033898305079</v>
      </c>
      <c r="J13" s="144">
        <v>100</v>
      </c>
      <c r="K13" s="144">
        <v>0</v>
      </c>
      <c r="L13" s="144">
        <v>100</v>
      </c>
      <c r="M13" s="144"/>
      <c r="N13" s="144">
        <v>100</v>
      </c>
      <c r="O13" s="144">
        <v>0</v>
      </c>
      <c r="P13" s="144">
        <v>100</v>
      </c>
      <c r="Q13" s="144">
        <v>0</v>
      </c>
      <c r="R13" s="144">
        <v>100</v>
      </c>
    </row>
    <row r="14" spans="1:19" ht="21.95" customHeight="1">
      <c r="A14" s="4" t="s">
        <v>10</v>
      </c>
      <c r="B14" s="144">
        <v>0</v>
      </c>
      <c r="C14" s="144">
        <v>0</v>
      </c>
      <c r="D14" s="144">
        <v>0</v>
      </c>
      <c r="E14" s="144">
        <v>0</v>
      </c>
      <c r="F14" s="144">
        <v>0</v>
      </c>
      <c r="G14" s="145"/>
      <c r="H14" s="144">
        <v>52.970297029702976</v>
      </c>
      <c r="I14" s="144">
        <v>47.029702970297024</v>
      </c>
      <c r="J14" s="144">
        <v>100</v>
      </c>
      <c r="K14" s="144">
        <v>0</v>
      </c>
      <c r="L14" s="144">
        <v>100</v>
      </c>
      <c r="M14" s="144"/>
      <c r="N14" s="144">
        <v>40</v>
      </c>
      <c r="O14" s="144">
        <v>60</v>
      </c>
      <c r="P14" s="144">
        <v>100</v>
      </c>
      <c r="Q14" s="144">
        <v>0</v>
      </c>
      <c r="R14" s="144">
        <v>100</v>
      </c>
    </row>
    <row r="15" spans="1:19" ht="21.95" customHeight="1">
      <c r="A15" s="4" t="s">
        <v>11</v>
      </c>
      <c r="B15" s="144">
        <v>0</v>
      </c>
      <c r="C15" s="144">
        <v>100</v>
      </c>
      <c r="D15" s="144">
        <v>100</v>
      </c>
      <c r="E15" s="144">
        <v>0</v>
      </c>
      <c r="F15" s="144">
        <v>100</v>
      </c>
      <c r="G15" s="145"/>
      <c r="H15" s="144">
        <v>54.464285714285708</v>
      </c>
      <c r="I15" s="144">
        <v>45.535714285714285</v>
      </c>
      <c r="J15" s="144">
        <v>100</v>
      </c>
      <c r="K15" s="144">
        <v>0</v>
      </c>
      <c r="L15" s="144">
        <v>100</v>
      </c>
      <c r="M15" s="144"/>
      <c r="N15" s="144">
        <v>100</v>
      </c>
      <c r="O15" s="144">
        <v>0</v>
      </c>
      <c r="P15" s="144">
        <v>100</v>
      </c>
      <c r="Q15" s="144">
        <v>0</v>
      </c>
      <c r="R15" s="144">
        <v>100</v>
      </c>
    </row>
    <row r="16" spans="1:19" ht="21.95" customHeight="1" thickBot="1">
      <c r="A16" s="16" t="s">
        <v>12</v>
      </c>
      <c r="B16" s="147">
        <v>50</v>
      </c>
      <c r="C16" s="147">
        <v>50</v>
      </c>
      <c r="D16" s="147">
        <v>100</v>
      </c>
      <c r="E16" s="147">
        <v>0</v>
      </c>
      <c r="F16" s="147">
        <v>100</v>
      </c>
      <c r="G16" s="182"/>
      <c r="H16" s="147">
        <v>40.199335548172769</v>
      </c>
      <c r="I16" s="147">
        <v>59.800664451827245</v>
      </c>
      <c r="J16" s="147">
        <v>100</v>
      </c>
      <c r="K16" s="147">
        <v>0</v>
      </c>
      <c r="L16" s="147">
        <v>100</v>
      </c>
      <c r="M16" s="147"/>
      <c r="N16" s="147">
        <v>69.230769230769226</v>
      </c>
      <c r="O16" s="147">
        <v>30.76923076923077</v>
      </c>
      <c r="P16" s="147">
        <v>100</v>
      </c>
      <c r="Q16" s="147">
        <v>0</v>
      </c>
      <c r="R16" s="147">
        <v>100</v>
      </c>
    </row>
    <row r="17" spans="1:33" ht="21.95" customHeight="1" thickTop="1" thickBot="1">
      <c r="A17" s="224" t="s">
        <v>13</v>
      </c>
      <c r="B17" s="240">
        <v>50.847457627118644</v>
      </c>
      <c r="C17" s="240">
        <v>49.152542372881356</v>
      </c>
      <c r="D17" s="240">
        <v>100</v>
      </c>
      <c r="E17" s="241">
        <v>0</v>
      </c>
      <c r="F17" s="241">
        <v>100</v>
      </c>
      <c r="G17" s="242"/>
      <c r="H17" s="240">
        <v>38.413159167876145</v>
      </c>
      <c r="I17" s="240">
        <v>60.619254958877612</v>
      </c>
      <c r="J17" s="240">
        <v>99.03241412675375</v>
      </c>
      <c r="K17" s="241">
        <v>0.96758587324625045</v>
      </c>
      <c r="L17" s="241">
        <v>100</v>
      </c>
      <c r="M17" s="240"/>
      <c r="N17" s="240">
        <v>78.571428571428569</v>
      </c>
      <c r="O17" s="240">
        <v>21.428571428571427</v>
      </c>
      <c r="P17" s="241">
        <v>100</v>
      </c>
      <c r="Q17" s="241">
        <v>0</v>
      </c>
      <c r="R17" s="240">
        <v>100</v>
      </c>
    </row>
    <row r="18" spans="1:33" ht="21.95" customHeight="1" thickTop="1" thickBot="1">
      <c r="A18" s="225" t="s">
        <v>14</v>
      </c>
      <c r="B18" s="152"/>
      <c r="C18" s="152"/>
      <c r="D18" s="152"/>
      <c r="E18" s="152"/>
      <c r="F18" s="152"/>
      <c r="G18" s="158"/>
      <c r="H18" s="152"/>
      <c r="I18" s="152"/>
      <c r="J18" s="152"/>
      <c r="K18" s="152"/>
      <c r="L18" s="152"/>
      <c r="M18" s="152"/>
      <c r="N18" s="152"/>
      <c r="O18" s="152"/>
      <c r="P18" s="152"/>
      <c r="Q18" s="152"/>
      <c r="R18" s="152"/>
    </row>
    <row r="19" spans="1:33" ht="21.95" customHeight="1" thickTop="1">
      <c r="A19" s="76" t="s">
        <v>15</v>
      </c>
      <c r="B19" s="148">
        <v>50</v>
      </c>
      <c r="C19" s="148">
        <v>50</v>
      </c>
      <c r="D19" s="148">
        <v>100</v>
      </c>
      <c r="E19" s="148">
        <v>0</v>
      </c>
      <c r="F19" s="148">
        <v>100</v>
      </c>
      <c r="G19" s="149"/>
      <c r="H19" s="148">
        <v>57.021276595744673</v>
      </c>
      <c r="I19" s="148">
        <v>42.978723404255327</v>
      </c>
      <c r="J19" s="148">
        <v>100</v>
      </c>
      <c r="K19" s="148">
        <v>0</v>
      </c>
      <c r="L19" s="148">
        <v>100</v>
      </c>
      <c r="M19" s="148"/>
      <c r="N19" s="148">
        <v>100</v>
      </c>
      <c r="O19" s="148">
        <v>0</v>
      </c>
      <c r="P19" s="148">
        <v>100</v>
      </c>
      <c r="Q19" s="148">
        <v>0</v>
      </c>
      <c r="R19" s="148">
        <v>100</v>
      </c>
    </row>
    <row r="20" spans="1:33" ht="21.95" customHeight="1">
      <c r="A20" s="4" t="s">
        <v>16</v>
      </c>
      <c r="B20" s="144">
        <v>50</v>
      </c>
      <c r="C20" s="144">
        <v>50</v>
      </c>
      <c r="D20" s="144">
        <v>100</v>
      </c>
      <c r="E20" s="144">
        <v>0</v>
      </c>
      <c r="F20" s="144">
        <v>100</v>
      </c>
      <c r="G20" s="145"/>
      <c r="H20" s="144">
        <v>48.399246704331453</v>
      </c>
      <c r="I20" s="144">
        <v>51.600753295668547</v>
      </c>
      <c r="J20" s="144">
        <v>100</v>
      </c>
      <c r="K20" s="144">
        <v>0</v>
      </c>
      <c r="L20" s="144">
        <v>100</v>
      </c>
      <c r="M20" s="144"/>
      <c r="N20" s="144">
        <v>100</v>
      </c>
      <c r="O20" s="144">
        <v>0</v>
      </c>
      <c r="P20" s="144">
        <v>100</v>
      </c>
      <c r="Q20" s="144">
        <v>0</v>
      </c>
      <c r="R20" s="144">
        <v>100</v>
      </c>
    </row>
    <row r="21" spans="1:33" ht="21.95" customHeight="1" thickBot="1">
      <c r="A21" s="16" t="s">
        <v>17</v>
      </c>
      <c r="B21" s="150">
        <v>100</v>
      </c>
      <c r="C21" s="150">
        <v>0</v>
      </c>
      <c r="D21" s="150">
        <v>100</v>
      </c>
      <c r="E21" s="153">
        <v>0</v>
      </c>
      <c r="F21" s="153">
        <v>100</v>
      </c>
      <c r="G21" s="151"/>
      <c r="H21" s="150">
        <v>44.094488188976371</v>
      </c>
      <c r="I21" s="150">
        <v>55.905511811023622</v>
      </c>
      <c r="J21" s="150">
        <v>100</v>
      </c>
      <c r="K21" s="153">
        <v>0</v>
      </c>
      <c r="L21" s="153">
        <v>100</v>
      </c>
      <c r="M21" s="150"/>
      <c r="N21" s="150">
        <v>0</v>
      </c>
      <c r="O21" s="150">
        <v>100</v>
      </c>
      <c r="P21" s="153">
        <v>100</v>
      </c>
      <c r="Q21" s="153">
        <v>0</v>
      </c>
      <c r="R21" s="150">
        <v>100</v>
      </c>
    </row>
    <row r="22" spans="1:33" ht="21.95" customHeight="1" thickTop="1" thickBot="1">
      <c r="A22" s="224" t="s">
        <v>13</v>
      </c>
      <c r="B22" s="240">
        <v>53.846153846153847</v>
      </c>
      <c r="C22" s="240">
        <v>46.153846153846153</v>
      </c>
      <c r="D22" s="240">
        <v>100</v>
      </c>
      <c r="E22" s="241">
        <v>0</v>
      </c>
      <c r="F22" s="241">
        <v>100</v>
      </c>
      <c r="G22" s="242"/>
      <c r="H22" s="240">
        <v>47.894361170592425</v>
      </c>
      <c r="I22" s="240">
        <v>52.105638829407575</v>
      </c>
      <c r="J22" s="240">
        <v>100</v>
      </c>
      <c r="K22" s="241">
        <v>0</v>
      </c>
      <c r="L22" s="241">
        <v>100</v>
      </c>
      <c r="M22" s="240"/>
      <c r="N22" s="240">
        <v>83.333333333333343</v>
      </c>
      <c r="O22" s="240">
        <v>16.666666666666664</v>
      </c>
      <c r="P22" s="241">
        <v>100</v>
      </c>
      <c r="Q22" s="241">
        <v>0</v>
      </c>
      <c r="R22" s="240">
        <v>100</v>
      </c>
    </row>
    <row r="23" spans="1:33" ht="21.95" customHeight="1" thickTop="1" thickBot="1">
      <c r="A23" s="24" t="s">
        <v>18</v>
      </c>
      <c r="B23" s="152">
        <v>51.764705882352949</v>
      </c>
      <c r="C23" s="152">
        <v>48.235294117647058</v>
      </c>
      <c r="D23" s="152">
        <v>100</v>
      </c>
      <c r="E23" s="152">
        <v>0</v>
      </c>
      <c r="F23" s="152">
        <v>100</v>
      </c>
      <c r="G23" s="158"/>
      <c r="H23" s="152">
        <v>40.813008130081293</v>
      </c>
      <c r="I23" s="152">
        <v>58.464317976513101</v>
      </c>
      <c r="J23" s="152">
        <v>99.277326106594401</v>
      </c>
      <c r="K23" s="152">
        <v>0.72267389340560062</v>
      </c>
      <c r="L23" s="152">
        <v>100</v>
      </c>
      <c r="M23" s="152"/>
      <c r="N23" s="152">
        <v>78.94736842105263</v>
      </c>
      <c r="O23" s="152">
        <v>21.052631578947366</v>
      </c>
      <c r="P23" s="152">
        <v>100</v>
      </c>
      <c r="Q23" s="152">
        <v>0</v>
      </c>
      <c r="R23" s="152">
        <v>100</v>
      </c>
    </row>
    <row r="24" spans="1:33" ht="14.25" customHeight="1" thickTop="1">
      <c r="A24" s="10"/>
      <c r="B24" s="98"/>
      <c r="C24" s="98"/>
      <c r="D24" s="98"/>
      <c r="E24" s="98"/>
      <c r="F24" s="98"/>
      <c r="G24" s="10"/>
      <c r="H24" s="11"/>
      <c r="I24" s="11"/>
      <c r="J24" s="11"/>
      <c r="K24" s="11"/>
      <c r="L24" s="11"/>
      <c r="M24" s="11"/>
      <c r="N24" s="11"/>
      <c r="O24" s="11"/>
      <c r="P24" s="11"/>
      <c r="Q24" s="11"/>
      <c r="R24" s="60"/>
    </row>
    <row r="25" spans="1:33" ht="3.75" customHeight="1">
      <c r="A25" s="10"/>
      <c r="B25" s="10"/>
      <c r="C25" s="10"/>
      <c r="D25" s="10"/>
      <c r="E25" s="10"/>
      <c r="F25" s="10"/>
      <c r="G25" s="10"/>
      <c r="H25" s="11"/>
      <c r="I25" s="11"/>
      <c r="J25" s="11"/>
      <c r="K25" s="11"/>
      <c r="L25" s="11"/>
      <c r="M25" s="11"/>
      <c r="N25" s="11"/>
      <c r="O25" s="11"/>
      <c r="P25" s="11"/>
      <c r="Q25" s="11"/>
      <c r="R25" s="11"/>
    </row>
    <row r="26" spans="1:33" ht="25.5" customHeight="1">
      <c r="A26" s="11"/>
      <c r="B26" s="11"/>
      <c r="C26" s="11"/>
      <c r="D26" s="11"/>
      <c r="E26" s="11"/>
      <c r="F26" s="11"/>
      <c r="G26" s="11"/>
      <c r="H26" s="11"/>
      <c r="I26" s="11"/>
      <c r="J26" s="11"/>
      <c r="K26" s="11"/>
      <c r="L26" s="11"/>
      <c r="M26" s="11"/>
      <c r="N26" s="11"/>
      <c r="O26" s="11"/>
      <c r="P26" s="11"/>
      <c r="Q26" s="11"/>
      <c r="R26" s="11"/>
    </row>
    <row r="27" spans="1:33" ht="22.5" customHeight="1" thickBot="1">
      <c r="A27" s="11"/>
      <c r="B27" s="11"/>
      <c r="C27" s="11"/>
      <c r="D27" s="11"/>
      <c r="E27" s="11"/>
      <c r="F27" s="11"/>
      <c r="G27" s="11"/>
      <c r="H27" s="11"/>
      <c r="I27" s="11"/>
      <c r="J27" s="11"/>
      <c r="K27" s="11"/>
      <c r="L27" s="11"/>
      <c r="M27" s="11"/>
      <c r="N27" s="11"/>
      <c r="O27" s="11"/>
      <c r="P27" s="11"/>
      <c r="Q27" s="11"/>
      <c r="R27" s="11"/>
    </row>
    <row r="28" spans="1:33" ht="21.75" customHeight="1">
      <c r="A28" s="337" t="s">
        <v>19</v>
      </c>
      <c r="B28" s="337"/>
      <c r="C28" s="337"/>
      <c r="D28" s="337"/>
      <c r="E28" s="337"/>
      <c r="F28" s="87"/>
      <c r="G28" s="87"/>
      <c r="H28" s="338">
        <v>98</v>
      </c>
      <c r="I28" s="338"/>
      <c r="J28" s="338"/>
      <c r="K28" s="338"/>
      <c r="L28" s="338"/>
      <c r="M28" s="338"/>
      <c r="N28" s="338"/>
      <c r="O28" s="338"/>
      <c r="P28" s="338"/>
      <c r="Q28" s="338"/>
      <c r="R28" s="338"/>
    </row>
    <row r="29" spans="1:33" ht="26.25" customHeight="1">
      <c r="A29" s="348" t="s">
        <v>139</v>
      </c>
      <c r="B29" s="348"/>
      <c r="C29" s="348"/>
      <c r="D29" s="348"/>
      <c r="E29" s="348"/>
      <c r="F29" s="348"/>
      <c r="G29" s="348"/>
      <c r="H29" s="348"/>
      <c r="I29" s="348"/>
      <c r="J29" s="348"/>
      <c r="K29" s="348"/>
      <c r="L29" s="348"/>
      <c r="M29" s="348"/>
      <c r="N29" s="348"/>
      <c r="O29" s="348"/>
      <c r="P29" s="348"/>
      <c r="Q29" s="348"/>
      <c r="R29" s="348"/>
      <c r="V29" s="339" t="s">
        <v>55</v>
      </c>
      <c r="W29" s="339"/>
      <c r="X29" s="339"/>
      <c r="Y29" s="339"/>
      <c r="Z29" s="339"/>
      <c r="AA29" s="339"/>
      <c r="AB29" s="339"/>
      <c r="AC29" s="339"/>
      <c r="AD29" s="339"/>
      <c r="AE29" s="339"/>
      <c r="AF29" s="339"/>
      <c r="AG29" s="339"/>
    </row>
    <row r="30" spans="1:33" ht="21" customHeight="1" thickBot="1">
      <c r="A30" s="368" t="s">
        <v>83</v>
      </c>
      <c r="B30" s="368"/>
      <c r="C30" s="368"/>
      <c r="D30" s="368"/>
      <c r="E30" s="368"/>
      <c r="F30" s="368"/>
      <c r="G30" s="368"/>
      <c r="H30" s="368"/>
      <c r="I30" s="368"/>
      <c r="J30" s="368"/>
      <c r="K30" s="368"/>
      <c r="L30" s="368"/>
      <c r="M30" s="368"/>
      <c r="N30" s="368"/>
      <c r="O30" s="368"/>
      <c r="P30" s="368"/>
      <c r="Q30" s="368"/>
      <c r="R30" s="368"/>
    </row>
    <row r="31" spans="1:33" ht="27.75" customHeight="1" thickTop="1">
      <c r="A31" s="359" t="s">
        <v>0</v>
      </c>
      <c r="B31" s="366" t="s">
        <v>26</v>
      </c>
      <c r="C31" s="366"/>
      <c r="D31" s="366"/>
      <c r="E31" s="366"/>
      <c r="F31" s="366"/>
      <c r="G31" s="89"/>
      <c r="H31" s="365" t="s">
        <v>59</v>
      </c>
      <c r="I31" s="365"/>
      <c r="J31" s="365"/>
      <c r="K31" s="365"/>
      <c r="L31" s="365"/>
      <c r="M31" s="89"/>
      <c r="N31" s="365" t="s">
        <v>27</v>
      </c>
      <c r="O31" s="365"/>
      <c r="P31" s="365"/>
      <c r="Q31" s="365"/>
      <c r="R31" s="365"/>
    </row>
    <row r="32" spans="1:33" ht="39" customHeight="1">
      <c r="A32" s="360"/>
      <c r="B32" s="27" t="s">
        <v>39</v>
      </c>
      <c r="C32" s="27" t="s">
        <v>40</v>
      </c>
      <c r="D32" s="27" t="s">
        <v>30</v>
      </c>
      <c r="E32" s="27" t="s">
        <v>123</v>
      </c>
      <c r="F32" s="27" t="s">
        <v>79</v>
      </c>
      <c r="G32" s="28"/>
      <c r="H32" s="27" t="s">
        <v>39</v>
      </c>
      <c r="I32" s="27" t="s">
        <v>40</v>
      </c>
      <c r="J32" s="27" t="s">
        <v>30</v>
      </c>
      <c r="K32" s="27" t="s">
        <v>123</v>
      </c>
      <c r="L32" s="27" t="s">
        <v>79</v>
      </c>
      <c r="M32" s="28"/>
      <c r="N32" s="27" t="s">
        <v>39</v>
      </c>
      <c r="O32" s="27" t="s">
        <v>40</v>
      </c>
      <c r="P32" s="27" t="s">
        <v>30</v>
      </c>
      <c r="Q32" s="27" t="s">
        <v>123</v>
      </c>
      <c r="R32" s="27" t="s">
        <v>79</v>
      </c>
    </row>
    <row r="33" spans="1:18" ht="21.95" customHeight="1">
      <c r="A33" s="4" t="s">
        <v>1</v>
      </c>
      <c r="B33" s="144">
        <v>63.157894736842103</v>
      </c>
      <c r="C33" s="144">
        <v>36.84210526315789</v>
      </c>
      <c r="D33" s="144">
        <v>100</v>
      </c>
      <c r="E33" s="144">
        <v>0</v>
      </c>
      <c r="F33" s="144">
        <v>100</v>
      </c>
      <c r="G33" s="144"/>
      <c r="H33" s="144">
        <v>60</v>
      </c>
      <c r="I33" s="144">
        <v>40</v>
      </c>
      <c r="J33" s="144">
        <v>100</v>
      </c>
      <c r="K33" s="144">
        <v>0</v>
      </c>
      <c r="L33" s="144">
        <v>100</v>
      </c>
      <c r="M33" s="144"/>
      <c r="N33" s="144">
        <v>83.333333333333343</v>
      </c>
      <c r="O33" s="144">
        <v>16.666666666666664</v>
      </c>
      <c r="P33" s="144">
        <v>100</v>
      </c>
      <c r="Q33" s="144">
        <v>0</v>
      </c>
      <c r="R33" s="144">
        <v>100</v>
      </c>
    </row>
    <row r="34" spans="1:18" ht="21.95" customHeight="1">
      <c r="A34" s="4" t="s">
        <v>2</v>
      </c>
      <c r="B34" s="144">
        <v>52.72727272727272</v>
      </c>
      <c r="C34" s="144">
        <v>47.272727272727273</v>
      </c>
      <c r="D34" s="144">
        <v>100</v>
      </c>
      <c r="E34" s="144">
        <v>0</v>
      </c>
      <c r="F34" s="144">
        <v>100</v>
      </c>
      <c r="G34" s="144"/>
      <c r="H34" s="144">
        <v>0</v>
      </c>
      <c r="I34" s="144">
        <v>0</v>
      </c>
      <c r="J34" s="144">
        <v>0</v>
      </c>
      <c r="K34" s="144">
        <v>0</v>
      </c>
      <c r="L34" s="144">
        <v>0</v>
      </c>
      <c r="M34" s="144"/>
      <c r="N34" s="144">
        <v>0</v>
      </c>
      <c r="O34" s="144">
        <v>0</v>
      </c>
      <c r="P34" s="144">
        <v>0</v>
      </c>
      <c r="Q34" s="144">
        <v>0</v>
      </c>
      <c r="R34" s="144">
        <v>0</v>
      </c>
    </row>
    <row r="35" spans="1:18" ht="21.95" customHeight="1">
      <c r="A35" s="4" t="s">
        <v>3</v>
      </c>
      <c r="B35" s="144">
        <v>36.47711511789182</v>
      </c>
      <c r="C35" s="144">
        <v>45.076282940360613</v>
      </c>
      <c r="D35" s="144">
        <v>81.553398058252426</v>
      </c>
      <c r="E35" s="144">
        <v>18.446601941747574</v>
      </c>
      <c r="F35" s="144">
        <v>100</v>
      </c>
      <c r="G35" s="144"/>
      <c r="H35" s="144">
        <v>66.666666666666657</v>
      </c>
      <c r="I35" s="144">
        <v>33.333333333333329</v>
      </c>
      <c r="J35" s="144">
        <v>100</v>
      </c>
      <c r="K35" s="144">
        <v>0</v>
      </c>
      <c r="L35" s="144">
        <v>100</v>
      </c>
      <c r="M35" s="144"/>
      <c r="N35" s="144">
        <v>70.731707317073173</v>
      </c>
      <c r="O35" s="144">
        <v>29.268292682926827</v>
      </c>
      <c r="P35" s="144">
        <v>100</v>
      </c>
      <c r="Q35" s="144">
        <v>0</v>
      </c>
      <c r="R35" s="144">
        <v>100</v>
      </c>
    </row>
    <row r="36" spans="1:18" ht="21.95" customHeight="1">
      <c r="A36" s="4" t="s">
        <v>4</v>
      </c>
      <c r="B36" s="144">
        <v>40.594059405940598</v>
      </c>
      <c r="C36" s="144">
        <v>59.405940594059402</v>
      </c>
      <c r="D36" s="144">
        <v>100</v>
      </c>
      <c r="E36" s="144">
        <v>0</v>
      </c>
      <c r="F36" s="144">
        <v>100</v>
      </c>
      <c r="G36" s="144"/>
      <c r="H36" s="144">
        <v>50</v>
      </c>
      <c r="I36" s="144">
        <v>50</v>
      </c>
      <c r="J36" s="144">
        <v>100</v>
      </c>
      <c r="K36" s="144">
        <v>0</v>
      </c>
      <c r="L36" s="144">
        <v>100</v>
      </c>
      <c r="M36" s="144"/>
      <c r="N36" s="144">
        <v>80</v>
      </c>
      <c r="O36" s="144">
        <v>20</v>
      </c>
      <c r="P36" s="144">
        <v>100</v>
      </c>
      <c r="Q36" s="144">
        <v>0</v>
      </c>
      <c r="R36" s="144">
        <v>100</v>
      </c>
    </row>
    <row r="37" spans="1:18" ht="21.95" customHeight="1">
      <c r="A37" s="4" t="s">
        <v>5</v>
      </c>
      <c r="B37" s="144">
        <v>57.333333333333336</v>
      </c>
      <c r="C37" s="144">
        <v>42.666666666666671</v>
      </c>
      <c r="D37" s="144">
        <v>100</v>
      </c>
      <c r="E37" s="144">
        <v>0</v>
      </c>
      <c r="F37" s="144">
        <v>100</v>
      </c>
      <c r="G37" s="144"/>
      <c r="H37" s="144">
        <v>0</v>
      </c>
      <c r="I37" s="144">
        <v>0</v>
      </c>
      <c r="J37" s="144">
        <v>0</v>
      </c>
      <c r="K37" s="144">
        <v>0</v>
      </c>
      <c r="L37" s="144">
        <v>0</v>
      </c>
      <c r="M37" s="144"/>
      <c r="N37" s="144">
        <v>0</v>
      </c>
      <c r="O37" s="144">
        <v>0</v>
      </c>
      <c r="P37" s="144">
        <v>0</v>
      </c>
      <c r="Q37" s="144">
        <v>0</v>
      </c>
      <c r="R37" s="144">
        <v>0</v>
      </c>
    </row>
    <row r="38" spans="1:18" ht="21.95" customHeight="1">
      <c r="A38" s="4" t="s">
        <v>6</v>
      </c>
      <c r="B38" s="144">
        <v>57.627118644067799</v>
      </c>
      <c r="C38" s="144">
        <v>42.372881355932201</v>
      </c>
      <c r="D38" s="144">
        <v>100</v>
      </c>
      <c r="E38" s="144">
        <v>0</v>
      </c>
      <c r="F38" s="144">
        <v>100</v>
      </c>
      <c r="G38" s="144"/>
      <c r="H38" s="144">
        <v>0</v>
      </c>
      <c r="I38" s="144">
        <v>0</v>
      </c>
      <c r="J38" s="144">
        <v>0</v>
      </c>
      <c r="K38" s="144">
        <v>0</v>
      </c>
      <c r="L38" s="144">
        <v>0</v>
      </c>
      <c r="M38" s="144"/>
      <c r="N38" s="144">
        <v>0</v>
      </c>
      <c r="O38" s="144">
        <v>100</v>
      </c>
      <c r="P38" s="144">
        <v>100</v>
      </c>
      <c r="Q38" s="144">
        <v>0</v>
      </c>
      <c r="R38" s="144">
        <v>100</v>
      </c>
    </row>
    <row r="39" spans="1:18" ht="21.95" customHeight="1">
      <c r="A39" s="4" t="s">
        <v>7</v>
      </c>
      <c r="B39" s="144">
        <v>38.888888888888893</v>
      </c>
      <c r="C39" s="144">
        <v>61.111111111111114</v>
      </c>
      <c r="D39" s="144">
        <v>100</v>
      </c>
      <c r="E39" s="144">
        <v>0</v>
      </c>
      <c r="F39" s="144">
        <v>100</v>
      </c>
      <c r="G39" s="144"/>
      <c r="H39" s="144">
        <v>0</v>
      </c>
      <c r="I39" s="144">
        <v>0</v>
      </c>
      <c r="J39" s="144">
        <v>0</v>
      </c>
      <c r="K39" s="144">
        <v>0</v>
      </c>
      <c r="L39" s="144">
        <v>0</v>
      </c>
      <c r="M39" s="144"/>
      <c r="N39" s="144">
        <v>0</v>
      </c>
      <c r="O39" s="144">
        <v>0</v>
      </c>
      <c r="P39" s="144">
        <v>0</v>
      </c>
      <c r="Q39" s="144">
        <v>0</v>
      </c>
      <c r="R39" s="144">
        <v>0</v>
      </c>
    </row>
    <row r="40" spans="1:18" ht="21.95" customHeight="1">
      <c r="A40" s="4" t="s">
        <v>8</v>
      </c>
      <c r="B40" s="144">
        <v>54.411764705882348</v>
      </c>
      <c r="C40" s="144">
        <v>45.588235294117645</v>
      </c>
      <c r="D40" s="144">
        <v>100</v>
      </c>
      <c r="E40" s="144">
        <v>0</v>
      </c>
      <c r="F40" s="144">
        <v>100</v>
      </c>
      <c r="G40" s="144"/>
      <c r="H40" s="144">
        <v>0</v>
      </c>
      <c r="I40" s="144">
        <v>0</v>
      </c>
      <c r="J40" s="144">
        <v>0</v>
      </c>
      <c r="K40" s="144">
        <v>0</v>
      </c>
      <c r="L40" s="144">
        <v>0</v>
      </c>
      <c r="M40" s="144"/>
      <c r="N40" s="144">
        <v>94.117647058823522</v>
      </c>
      <c r="O40" s="144">
        <v>5.8823529411764701</v>
      </c>
      <c r="P40" s="144">
        <v>100</v>
      </c>
      <c r="Q40" s="144">
        <v>0</v>
      </c>
      <c r="R40" s="144">
        <v>100</v>
      </c>
    </row>
    <row r="41" spans="1:18" ht="21.95" customHeight="1">
      <c r="A41" s="4" t="s">
        <v>9</v>
      </c>
      <c r="B41" s="144">
        <v>65.517241379310349</v>
      </c>
      <c r="C41" s="144">
        <v>34.482758620689658</v>
      </c>
      <c r="D41" s="144">
        <v>100</v>
      </c>
      <c r="E41" s="144">
        <v>0</v>
      </c>
      <c r="F41" s="144">
        <v>100</v>
      </c>
      <c r="G41" s="144"/>
      <c r="H41" s="144">
        <v>100</v>
      </c>
      <c r="I41" s="144">
        <v>0</v>
      </c>
      <c r="J41" s="144">
        <v>100</v>
      </c>
      <c r="K41" s="144">
        <v>0</v>
      </c>
      <c r="L41" s="144">
        <v>100</v>
      </c>
      <c r="M41" s="144"/>
      <c r="N41" s="144">
        <v>100</v>
      </c>
      <c r="O41" s="144">
        <v>0</v>
      </c>
      <c r="P41" s="144">
        <v>100</v>
      </c>
      <c r="Q41" s="144">
        <v>0</v>
      </c>
      <c r="R41" s="144">
        <v>100</v>
      </c>
    </row>
    <row r="42" spans="1:18" ht="21.95" customHeight="1">
      <c r="A42" s="4" t="s">
        <v>10</v>
      </c>
      <c r="B42" s="144">
        <v>66.666666666666657</v>
      </c>
      <c r="C42" s="144">
        <v>33.333333333333329</v>
      </c>
      <c r="D42" s="144">
        <v>100</v>
      </c>
      <c r="E42" s="144">
        <v>0</v>
      </c>
      <c r="F42" s="144">
        <v>100</v>
      </c>
      <c r="G42" s="144"/>
      <c r="H42" s="144">
        <v>0</v>
      </c>
      <c r="I42" s="144">
        <v>0</v>
      </c>
      <c r="J42" s="144">
        <v>0</v>
      </c>
      <c r="K42" s="144">
        <v>0</v>
      </c>
      <c r="L42" s="144">
        <v>0</v>
      </c>
      <c r="M42" s="144"/>
      <c r="N42" s="144">
        <v>0</v>
      </c>
      <c r="O42" s="144">
        <v>0</v>
      </c>
      <c r="P42" s="144">
        <v>0</v>
      </c>
      <c r="Q42" s="144">
        <v>0</v>
      </c>
      <c r="R42" s="144">
        <v>0</v>
      </c>
    </row>
    <row r="43" spans="1:18" ht="21.95" customHeight="1">
      <c r="A43" s="4" t="s">
        <v>11</v>
      </c>
      <c r="B43" s="144">
        <v>78.260869565217391</v>
      </c>
      <c r="C43" s="144">
        <v>21.739130434782609</v>
      </c>
      <c r="D43" s="144">
        <v>100</v>
      </c>
      <c r="E43" s="144">
        <v>0</v>
      </c>
      <c r="F43" s="144">
        <v>100</v>
      </c>
      <c r="G43" s="144"/>
      <c r="H43" s="144">
        <v>0</v>
      </c>
      <c r="I43" s="144">
        <v>0</v>
      </c>
      <c r="J43" s="144">
        <v>0</v>
      </c>
      <c r="K43" s="144">
        <v>0</v>
      </c>
      <c r="L43" s="144">
        <v>0</v>
      </c>
      <c r="M43" s="144"/>
      <c r="N43" s="144">
        <v>72.727272727272734</v>
      </c>
      <c r="O43" s="144">
        <v>27.27272727272727</v>
      </c>
      <c r="P43" s="144">
        <v>100</v>
      </c>
      <c r="Q43" s="144">
        <v>0</v>
      </c>
      <c r="R43" s="144">
        <v>100</v>
      </c>
    </row>
    <row r="44" spans="1:18" ht="21.95" customHeight="1" thickBot="1">
      <c r="A44" s="16" t="s">
        <v>12</v>
      </c>
      <c r="B44" s="147">
        <v>42.105263157894733</v>
      </c>
      <c r="C44" s="147">
        <v>57.894736842105267</v>
      </c>
      <c r="D44" s="147">
        <v>100</v>
      </c>
      <c r="E44" s="147">
        <v>0</v>
      </c>
      <c r="F44" s="147">
        <v>100</v>
      </c>
      <c r="G44" s="147"/>
      <c r="H44" s="147">
        <v>100</v>
      </c>
      <c r="I44" s="147">
        <v>0</v>
      </c>
      <c r="J44" s="147">
        <v>100</v>
      </c>
      <c r="K44" s="147">
        <v>0</v>
      </c>
      <c r="L44" s="147">
        <v>100</v>
      </c>
      <c r="M44" s="147"/>
      <c r="N44" s="147">
        <v>66.666666666666657</v>
      </c>
      <c r="O44" s="147">
        <v>33.333333333333329</v>
      </c>
      <c r="P44" s="147">
        <v>100</v>
      </c>
      <c r="Q44" s="147">
        <v>0</v>
      </c>
      <c r="R44" s="147">
        <v>100</v>
      </c>
    </row>
    <row r="45" spans="1:18" ht="21.95" customHeight="1" thickTop="1" thickBot="1">
      <c r="A45" s="224" t="s">
        <v>13</v>
      </c>
      <c r="B45" s="240">
        <v>44.388489208633089</v>
      </c>
      <c r="C45" s="240">
        <v>46.043165467625904</v>
      </c>
      <c r="D45" s="241">
        <v>90.431654676258987</v>
      </c>
      <c r="E45" s="241">
        <v>9.5683453237410063</v>
      </c>
      <c r="F45" s="240">
        <v>100</v>
      </c>
      <c r="G45" s="240"/>
      <c r="H45" s="240">
        <v>70.454545454545453</v>
      </c>
      <c r="I45" s="241">
        <v>29.545454545454547</v>
      </c>
      <c r="J45" s="241">
        <v>100</v>
      </c>
      <c r="K45" s="240">
        <v>0</v>
      </c>
      <c r="L45" s="240">
        <v>100</v>
      </c>
      <c r="M45" s="240"/>
      <c r="N45" s="241">
        <v>76.146788990825684</v>
      </c>
      <c r="O45" s="241">
        <v>23.853211009174313</v>
      </c>
      <c r="P45" s="240">
        <v>100</v>
      </c>
      <c r="Q45" s="240">
        <v>0</v>
      </c>
      <c r="R45" s="240">
        <v>100</v>
      </c>
    </row>
    <row r="46" spans="1:18" ht="21.95" customHeight="1" thickTop="1" thickBot="1">
      <c r="A46" s="225" t="s">
        <v>14</v>
      </c>
      <c r="B46" s="152"/>
      <c r="C46" s="152"/>
      <c r="D46" s="152"/>
      <c r="E46" s="152"/>
      <c r="F46" s="152"/>
      <c r="G46" s="152"/>
      <c r="H46" s="152"/>
      <c r="I46" s="152"/>
      <c r="J46" s="152"/>
      <c r="K46" s="152"/>
      <c r="L46" s="152"/>
      <c r="M46" s="152"/>
      <c r="N46" s="152"/>
      <c r="O46" s="152"/>
      <c r="P46" s="152"/>
      <c r="Q46" s="152"/>
      <c r="R46" s="152"/>
    </row>
    <row r="47" spans="1:18" ht="21.95" customHeight="1" thickTop="1">
      <c r="A47" s="76" t="s">
        <v>15</v>
      </c>
      <c r="B47" s="148">
        <v>62.790697674418603</v>
      </c>
      <c r="C47" s="148">
        <v>37.209302325581397</v>
      </c>
      <c r="D47" s="148">
        <v>100</v>
      </c>
      <c r="E47" s="148">
        <v>0</v>
      </c>
      <c r="F47" s="148">
        <v>100</v>
      </c>
      <c r="G47" s="148"/>
      <c r="H47" s="148">
        <v>0</v>
      </c>
      <c r="I47" s="148">
        <v>0</v>
      </c>
      <c r="J47" s="148">
        <v>0</v>
      </c>
      <c r="K47" s="148">
        <v>0</v>
      </c>
      <c r="L47" s="148">
        <v>0</v>
      </c>
      <c r="M47" s="148"/>
      <c r="N47" s="148">
        <v>78.494623655913969</v>
      </c>
      <c r="O47" s="148">
        <v>21.50537634408602</v>
      </c>
      <c r="P47" s="148">
        <v>100</v>
      </c>
      <c r="Q47" s="148">
        <v>0</v>
      </c>
      <c r="R47" s="148">
        <v>100</v>
      </c>
    </row>
    <row r="48" spans="1:18" ht="21.95" customHeight="1">
      <c r="A48" s="4" t="s">
        <v>16</v>
      </c>
      <c r="B48" s="144">
        <v>59.420289855072461</v>
      </c>
      <c r="C48" s="144">
        <v>40.579710144927539</v>
      </c>
      <c r="D48" s="144">
        <v>100</v>
      </c>
      <c r="E48" s="144">
        <v>0</v>
      </c>
      <c r="F48" s="144">
        <v>100</v>
      </c>
      <c r="G48" s="144"/>
      <c r="H48" s="144">
        <v>71.428571428571431</v>
      </c>
      <c r="I48" s="144">
        <v>28.571428571428569</v>
      </c>
      <c r="J48" s="144">
        <v>100</v>
      </c>
      <c r="K48" s="144">
        <v>0</v>
      </c>
      <c r="L48" s="144">
        <v>100</v>
      </c>
      <c r="M48" s="144"/>
      <c r="N48" s="144">
        <v>57.766990291262132</v>
      </c>
      <c r="O48" s="144">
        <v>42.233009708737853</v>
      </c>
      <c r="P48" s="144">
        <v>100</v>
      </c>
      <c r="Q48" s="144">
        <v>0</v>
      </c>
      <c r="R48" s="144">
        <v>100</v>
      </c>
    </row>
    <row r="49" spans="1:33" ht="21.95" customHeight="1" thickBot="1">
      <c r="A49" s="16" t="s">
        <v>17</v>
      </c>
      <c r="B49" s="150">
        <v>64.367816091954026</v>
      </c>
      <c r="C49" s="150">
        <v>35.632183908045981</v>
      </c>
      <c r="D49" s="153">
        <v>100</v>
      </c>
      <c r="E49" s="153">
        <v>0</v>
      </c>
      <c r="F49" s="150">
        <v>100</v>
      </c>
      <c r="G49" s="150"/>
      <c r="H49" s="150">
        <v>0</v>
      </c>
      <c r="I49" s="153">
        <v>0</v>
      </c>
      <c r="J49" s="153">
        <v>0</v>
      </c>
      <c r="K49" s="150">
        <v>0</v>
      </c>
      <c r="L49" s="150">
        <v>0</v>
      </c>
      <c r="M49" s="150"/>
      <c r="N49" s="153">
        <v>57.142857142857139</v>
      </c>
      <c r="O49" s="153">
        <v>42.857142857142854</v>
      </c>
      <c r="P49" s="150">
        <v>100</v>
      </c>
      <c r="Q49" s="150">
        <v>0</v>
      </c>
      <c r="R49" s="150">
        <v>100</v>
      </c>
    </row>
    <row r="50" spans="1:33" ht="21.95" customHeight="1" thickTop="1" thickBot="1">
      <c r="A50" s="224" t="s">
        <v>13</v>
      </c>
      <c r="B50" s="240">
        <v>62.311557788944725</v>
      </c>
      <c r="C50" s="240">
        <v>37.688442211055282</v>
      </c>
      <c r="D50" s="241">
        <v>100</v>
      </c>
      <c r="E50" s="241">
        <v>0</v>
      </c>
      <c r="F50" s="240">
        <v>100</v>
      </c>
      <c r="G50" s="240"/>
      <c r="H50" s="240">
        <v>71.428571428571431</v>
      </c>
      <c r="I50" s="241">
        <v>28.571428571428569</v>
      </c>
      <c r="J50" s="241">
        <v>100</v>
      </c>
      <c r="K50" s="240">
        <v>0</v>
      </c>
      <c r="L50" s="240">
        <v>100</v>
      </c>
      <c r="M50" s="240"/>
      <c r="N50" s="241">
        <v>63.343108504398828</v>
      </c>
      <c r="O50" s="241">
        <v>36.656891495601172</v>
      </c>
      <c r="P50" s="240">
        <v>100</v>
      </c>
      <c r="Q50" s="240">
        <v>0</v>
      </c>
      <c r="R50" s="240">
        <v>100</v>
      </c>
    </row>
    <row r="51" spans="1:33" ht="21.95" customHeight="1" thickTop="1" thickBot="1">
      <c r="A51" s="24" t="s">
        <v>18</v>
      </c>
      <c r="B51" s="152">
        <v>46.633102580239147</v>
      </c>
      <c r="C51" s="152">
        <v>44.996853366897419</v>
      </c>
      <c r="D51" s="152">
        <v>91.629955947136565</v>
      </c>
      <c r="E51" s="152">
        <v>8.3700440528634363</v>
      </c>
      <c r="F51" s="152">
        <v>100</v>
      </c>
      <c r="G51" s="152"/>
      <c r="H51" s="152">
        <v>70.588235294117652</v>
      </c>
      <c r="I51" s="152">
        <v>29.411764705882355</v>
      </c>
      <c r="J51" s="152">
        <v>100</v>
      </c>
      <c r="K51" s="152">
        <v>0</v>
      </c>
      <c r="L51" s="152">
        <v>100</v>
      </c>
      <c r="M51" s="152"/>
      <c r="N51" s="152">
        <v>66.444444444444443</v>
      </c>
      <c r="O51" s="152">
        <v>33.555555555555557</v>
      </c>
      <c r="P51" s="152">
        <v>100</v>
      </c>
      <c r="Q51" s="152">
        <v>0</v>
      </c>
      <c r="R51" s="152">
        <v>100</v>
      </c>
    </row>
    <row r="52" spans="1:33" ht="20.25" customHeight="1" thickTop="1">
      <c r="A52" s="10"/>
      <c r="B52" s="10"/>
      <c r="C52" s="10"/>
      <c r="D52" s="10"/>
      <c r="E52" s="10"/>
      <c r="F52" s="10"/>
      <c r="G52" s="10"/>
      <c r="H52" s="11"/>
      <c r="I52" s="11"/>
      <c r="J52" s="11"/>
      <c r="K52" s="11"/>
      <c r="L52" s="11"/>
      <c r="M52" s="11"/>
      <c r="N52" s="11"/>
      <c r="O52" s="11"/>
      <c r="P52" s="11"/>
      <c r="Q52" s="11"/>
      <c r="R52" s="60"/>
    </row>
    <row r="53" spans="1:33" ht="15" customHeight="1">
      <c r="A53" s="10"/>
      <c r="B53" s="10"/>
      <c r="C53" s="10"/>
      <c r="D53" s="10"/>
      <c r="E53" s="10"/>
      <c r="F53" s="10"/>
      <c r="G53" s="10"/>
      <c r="H53" s="11"/>
      <c r="I53" s="11"/>
      <c r="J53" s="11"/>
      <c r="K53" s="11"/>
      <c r="L53" s="11"/>
      <c r="M53" s="11"/>
      <c r="N53" s="11"/>
      <c r="O53" s="11"/>
      <c r="P53" s="11"/>
      <c r="Q53" s="11"/>
      <c r="R53" s="11"/>
    </row>
    <row r="54" spans="1:33" ht="18.75" customHeight="1" thickBot="1">
      <c r="A54" s="11"/>
      <c r="B54" s="11"/>
      <c r="C54" s="11"/>
      <c r="D54" s="11"/>
      <c r="E54" s="11"/>
      <c r="F54" s="11"/>
      <c r="G54" s="11"/>
      <c r="H54" s="11"/>
      <c r="I54" s="11"/>
      <c r="J54" s="11"/>
      <c r="K54" s="11"/>
      <c r="L54" s="11"/>
      <c r="M54" s="11"/>
      <c r="N54" s="11"/>
      <c r="O54" s="11"/>
      <c r="P54" s="11"/>
      <c r="Q54" s="11"/>
      <c r="R54" s="11"/>
    </row>
    <row r="55" spans="1:33" ht="25.5" customHeight="1">
      <c r="A55" s="337" t="s">
        <v>67</v>
      </c>
      <c r="B55" s="337"/>
      <c r="C55" s="337"/>
      <c r="D55" s="337"/>
      <c r="E55" s="337"/>
      <c r="F55" s="337"/>
      <c r="G55" s="19"/>
      <c r="H55" s="19"/>
      <c r="I55" s="19"/>
      <c r="J55" s="19"/>
      <c r="K55" s="19"/>
      <c r="L55" s="370">
        <v>99</v>
      </c>
      <c r="M55" s="370"/>
      <c r="N55" s="370"/>
      <c r="O55" s="370"/>
      <c r="P55" s="370"/>
      <c r="Q55" s="370"/>
      <c r="R55" s="370"/>
    </row>
    <row r="56" spans="1:33" ht="21.75" customHeight="1">
      <c r="A56" s="348" t="s">
        <v>139</v>
      </c>
      <c r="B56" s="348"/>
      <c r="C56" s="348"/>
      <c r="D56" s="348"/>
      <c r="E56" s="348"/>
      <c r="F56" s="348"/>
      <c r="G56" s="348"/>
      <c r="H56" s="348"/>
      <c r="I56" s="348"/>
      <c r="J56" s="348"/>
      <c r="K56" s="348"/>
      <c r="L56" s="348"/>
      <c r="M56" s="348"/>
      <c r="N56" s="348"/>
      <c r="O56" s="348"/>
      <c r="P56" s="348"/>
      <c r="Q56" s="348"/>
      <c r="R56" s="348"/>
      <c r="V56" s="339" t="s">
        <v>55</v>
      </c>
      <c r="W56" s="339"/>
      <c r="X56" s="339"/>
      <c r="Y56" s="339"/>
      <c r="Z56" s="339"/>
      <c r="AA56" s="339"/>
      <c r="AB56" s="339"/>
      <c r="AC56" s="339"/>
      <c r="AD56" s="339"/>
      <c r="AE56" s="339"/>
      <c r="AF56" s="339"/>
      <c r="AG56" s="339"/>
    </row>
    <row r="57" spans="1:33" ht="20.25" customHeight="1" thickBot="1">
      <c r="A57" s="368" t="s">
        <v>83</v>
      </c>
      <c r="B57" s="368"/>
      <c r="C57" s="368"/>
      <c r="D57" s="368"/>
      <c r="E57" s="368"/>
      <c r="F57" s="368"/>
      <c r="G57" s="368"/>
      <c r="H57" s="368"/>
      <c r="I57" s="368"/>
      <c r="J57" s="368"/>
      <c r="K57" s="368"/>
      <c r="L57" s="368"/>
      <c r="M57" s="368"/>
      <c r="N57" s="368"/>
      <c r="O57" s="368"/>
      <c r="P57" s="368"/>
      <c r="Q57" s="368"/>
      <c r="R57" s="368"/>
      <c r="V57" s="369"/>
      <c r="W57" s="369"/>
      <c r="X57" s="369"/>
      <c r="Y57" s="369"/>
      <c r="Z57" s="369"/>
      <c r="AA57" s="369"/>
      <c r="AB57" s="369"/>
      <c r="AC57" s="369"/>
      <c r="AD57" s="369"/>
      <c r="AE57" s="369"/>
      <c r="AF57" s="369"/>
      <c r="AG57" s="369"/>
    </row>
    <row r="58" spans="1:33" ht="22.5" customHeight="1" thickTop="1">
      <c r="A58" s="359" t="s">
        <v>0</v>
      </c>
      <c r="B58" s="366" t="s">
        <v>49</v>
      </c>
      <c r="C58" s="366"/>
      <c r="D58" s="366"/>
      <c r="E58" s="366"/>
      <c r="F58" s="366"/>
      <c r="G58" s="89"/>
      <c r="H58" s="365" t="s">
        <v>50</v>
      </c>
      <c r="I58" s="365"/>
      <c r="J58" s="365"/>
      <c r="K58" s="365"/>
      <c r="L58" s="365"/>
      <c r="M58" s="89"/>
      <c r="N58" s="365" t="s">
        <v>30</v>
      </c>
      <c r="O58" s="365"/>
      <c r="P58" s="365"/>
      <c r="Q58" s="365"/>
      <c r="R58" s="365"/>
    </row>
    <row r="59" spans="1:33" ht="39" customHeight="1">
      <c r="A59" s="360"/>
      <c r="B59" s="27" t="s">
        <v>39</v>
      </c>
      <c r="C59" s="27" t="s">
        <v>40</v>
      </c>
      <c r="D59" s="27" t="s">
        <v>30</v>
      </c>
      <c r="E59" s="27" t="s">
        <v>123</v>
      </c>
      <c r="F59" s="27" t="s">
        <v>79</v>
      </c>
      <c r="G59" s="28"/>
      <c r="H59" s="27" t="s">
        <v>39</v>
      </c>
      <c r="I59" s="27" t="s">
        <v>40</v>
      </c>
      <c r="J59" s="27" t="s">
        <v>30</v>
      </c>
      <c r="K59" s="27" t="s">
        <v>123</v>
      </c>
      <c r="L59" s="27" t="s">
        <v>79</v>
      </c>
      <c r="M59" s="28"/>
      <c r="N59" s="27" t="s">
        <v>39</v>
      </c>
      <c r="O59" s="27" t="s">
        <v>40</v>
      </c>
      <c r="P59" s="27" t="s">
        <v>30</v>
      </c>
      <c r="Q59" s="27" t="s">
        <v>123</v>
      </c>
      <c r="R59" s="27" t="s">
        <v>79</v>
      </c>
    </row>
    <row r="60" spans="1:33" ht="21" customHeight="1">
      <c r="A60" s="4" t="s">
        <v>1</v>
      </c>
      <c r="B60" s="144">
        <v>100</v>
      </c>
      <c r="C60" s="144">
        <v>0</v>
      </c>
      <c r="D60" s="144">
        <v>100</v>
      </c>
      <c r="E60" s="144">
        <v>0</v>
      </c>
      <c r="F60" s="144">
        <v>100</v>
      </c>
      <c r="G60" s="144"/>
      <c r="H60" s="144">
        <v>100</v>
      </c>
      <c r="I60" s="144">
        <v>0</v>
      </c>
      <c r="J60" s="144">
        <v>100</v>
      </c>
      <c r="K60" s="144">
        <v>0</v>
      </c>
      <c r="L60" s="144">
        <v>100</v>
      </c>
      <c r="M60" s="144"/>
      <c r="N60" s="144">
        <v>43.598615916955005</v>
      </c>
      <c r="O60" s="144">
        <v>56.401384083044995</v>
      </c>
      <c r="P60" s="144">
        <v>100</v>
      </c>
      <c r="Q60" s="144">
        <v>0</v>
      </c>
      <c r="R60" s="144">
        <v>100</v>
      </c>
    </row>
    <row r="61" spans="1:33" ht="21" customHeight="1">
      <c r="A61" s="4" t="s">
        <v>2</v>
      </c>
      <c r="B61" s="144">
        <v>100</v>
      </c>
      <c r="C61" s="144">
        <v>0</v>
      </c>
      <c r="D61" s="144">
        <v>100</v>
      </c>
      <c r="E61" s="144">
        <v>0</v>
      </c>
      <c r="F61" s="144">
        <v>100</v>
      </c>
      <c r="G61" s="144"/>
      <c r="H61" s="144">
        <v>50</v>
      </c>
      <c r="I61" s="144">
        <v>50</v>
      </c>
      <c r="J61" s="144">
        <v>100</v>
      </c>
      <c r="K61" s="144">
        <v>0</v>
      </c>
      <c r="L61" s="144">
        <v>100</v>
      </c>
      <c r="M61" s="144"/>
      <c r="N61" s="144">
        <v>43.772241992882563</v>
      </c>
      <c r="O61" s="144">
        <v>56.227758007117437</v>
      </c>
      <c r="P61" s="144">
        <v>100</v>
      </c>
      <c r="Q61" s="144">
        <v>0</v>
      </c>
      <c r="R61" s="144">
        <v>100</v>
      </c>
    </row>
    <row r="62" spans="1:33" ht="21" customHeight="1">
      <c r="A62" s="4" t="s">
        <v>3</v>
      </c>
      <c r="B62" s="144">
        <v>66.666666666666657</v>
      </c>
      <c r="C62" s="144">
        <v>33.333333333333329</v>
      </c>
      <c r="D62" s="144">
        <v>100</v>
      </c>
      <c r="E62" s="144">
        <v>0</v>
      </c>
      <c r="F62" s="144">
        <v>100</v>
      </c>
      <c r="G62" s="144"/>
      <c r="H62" s="144">
        <v>40</v>
      </c>
      <c r="I62" s="144">
        <v>60</v>
      </c>
      <c r="J62" s="144">
        <v>100</v>
      </c>
      <c r="K62" s="144">
        <v>0</v>
      </c>
      <c r="L62" s="144">
        <v>100</v>
      </c>
      <c r="M62" s="144"/>
      <c r="N62" s="144">
        <v>39.494833524684282</v>
      </c>
      <c r="O62" s="144">
        <v>58.859548411787209</v>
      </c>
      <c r="P62" s="144">
        <v>98.354381936471498</v>
      </c>
      <c r="Q62" s="144">
        <v>1.6456180635285109</v>
      </c>
      <c r="R62" s="144">
        <v>100</v>
      </c>
    </row>
    <row r="63" spans="1:33" ht="21" customHeight="1">
      <c r="A63" s="4" t="s">
        <v>4</v>
      </c>
      <c r="B63" s="144">
        <v>100</v>
      </c>
      <c r="C63" s="144">
        <v>0</v>
      </c>
      <c r="D63" s="144">
        <v>100</v>
      </c>
      <c r="E63" s="144">
        <v>0</v>
      </c>
      <c r="F63" s="144">
        <v>100</v>
      </c>
      <c r="G63" s="144"/>
      <c r="H63" s="144">
        <v>66.666666666666657</v>
      </c>
      <c r="I63" s="144">
        <v>33.333333333333329</v>
      </c>
      <c r="J63" s="144">
        <v>100</v>
      </c>
      <c r="K63" s="144">
        <v>0</v>
      </c>
      <c r="L63" s="144">
        <v>100</v>
      </c>
      <c r="M63" s="144"/>
      <c r="N63" s="144">
        <v>38.945233265720077</v>
      </c>
      <c r="O63" s="144">
        <v>61.054766734279923</v>
      </c>
      <c r="P63" s="144">
        <v>100</v>
      </c>
      <c r="Q63" s="144">
        <v>0</v>
      </c>
      <c r="R63" s="144">
        <v>100</v>
      </c>
    </row>
    <row r="64" spans="1:33" ht="21" customHeight="1">
      <c r="A64" s="4" t="s">
        <v>5</v>
      </c>
      <c r="B64" s="144">
        <v>100</v>
      </c>
      <c r="C64" s="144">
        <v>0</v>
      </c>
      <c r="D64" s="144">
        <v>100</v>
      </c>
      <c r="E64" s="144">
        <v>0</v>
      </c>
      <c r="F64" s="144">
        <v>100</v>
      </c>
      <c r="G64" s="144"/>
      <c r="H64" s="144">
        <v>100</v>
      </c>
      <c r="I64" s="144">
        <v>0</v>
      </c>
      <c r="J64" s="144">
        <v>100</v>
      </c>
      <c r="K64" s="144">
        <v>0</v>
      </c>
      <c r="L64" s="144">
        <v>100</v>
      </c>
      <c r="M64" s="144"/>
      <c r="N64" s="144">
        <v>43.026706231454007</v>
      </c>
      <c r="O64" s="144">
        <v>56.973293768545993</v>
      </c>
      <c r="P64" s="144">
        <v>100</v>
      </c>
      <c r="Q64" s="144">
        <v>0</v>
      </c>
      <c r="R64" s="144">
        <v>100</v>
      </c>
    </row>
    <row r="65" spans="1:18" ht="21" customHeight="1">
      <c r="A65" s="4" t="s">
        <v>6</v>
      </c>
      <c r="B65" s="144">
        <v>100</v>
      </c>
      <c r="C65" s="144">
        <v>0</v>
      </c>
      <c r="D65" s="144">
        <v>100</v>
      </c>
      <c r="E65" s="144">
        <v>0</v>
      </c>
      <c r="F65" s="144">
        <v>100</v>
      </c>
      <c r="G65" s="144"/>
      <c r="H65" s="144">
        <v>0</v>
      </c>
      <c r="I65" s="144">
        <v>0</v>
      </c>
      <c r="J65" s="144">
        <v>0</v>
      </c>
      <c r="K65" s="144">
        <v>0</v>
      </c>
      <c r="L65" s="144">
        <v>0</v>
      </c>
      <c r="M65" s="144"/>
      <c r="N65" s="144">
        <v>45.419847328244281</v>
      </c>
      <c r="O65" s="144">
        <v>54.580152671755719</v>
      </c>
      <c r="P65" s="144">
        <v>100</v>
      </c>
      <c r="Q65" s="144">
        <v>0</v>
      </c>
      <c r="R65" s="144">
        <v>100</v>
      </c>
    </row>
    <row r="66" spans="1:18" ht="21" customHeight="1">
      <c r="A66" s="4" t="s">
        <v>7</v>
      </c>
      <c r="B66" s="144">
        <v>0</v>
      </c>
      <c r="C66" s="144">
        <v>0</v>
      </c>
      <c r="D66" s="144">
        <v>0</v>
      </c>
      <c r="E66" s="144">
        <v>0</v>
      </c>
      <c r="F66" s="144">
        <v>0</v>
      </c>
      <c r="G66" s="144"/>
      <c r="H66" s="144">
        <v>100</v>
      </c>
      <c r="I66" s="144">
        <v>0</v>
      </c>
      <c r="J66" s="144">
        <v>100</v>
      </c>
      <c r="K66" s="144">
        <v>0</v>
      </c>
      <c r="L66" s="144">
        <v>100</v>
      </c>
      <c r="M66" s="144"/>
      <c r="N66" s="144">
        <v>41.503267973856218</v>
      </c>
      <c r="O66" s="144">
        <v>58.496732026143796</v>
      </c>
      <c r="P66" s="144">
        <v>100</v>
      </c>
      <c r="Q66" s="144">
        <v>0</v>
      </c>
      <c r="R66" s="144">
        <v>100</v>
      </c>
    </row>
    <row r="67" spans="1:18" ht="21" customHeight="1">
      <c r="A67" s="4" t="s">
        <v>8</v>
      </c>
      <c r="B67" s="144">
        <v>100</v>
      </c>
      <c r="C67" s="144">
        <v>0</v>
      </c>
      <c r="D67" s="144">
        <v>100</v>
      </c>
      <c r="E67" s="144">
        <v>0</v>
      </c>
      <c r="F67" s="144">
        <v>100</v>
      </c>
      <c r="G67" s="144"/>
      <c r="H67" s="144">
        <v>0</v>
      </c>
      <c r="I67" s="144">
        <v>0</v>
      </c>
      <c r="J67" s="144">
        <v>0</v>
      </c>
      <c r="K67" s="144">
        <v>0</v>
      </c>
      <c r="L67" s="144">
        <v>0</v>
      </c>
      <c r="M67" s="144"/>
      <c r="N67" s="144">
        <v>48.16326530612244</v>
      </c>
      <c r="O67" s="144">
        <v>51.836734693877553</v>
      </c>
      <c r="P67" s="144">
        <v>100</v>
      </c>
      <c r="Q67" s="144">
        <v>0</v>
      </c>
      <c r="R67" s="144">
        <v>100</v>
      </c>
    </row>
    <row r="68" spans="1:18" ht="21" customHeight="1">
      <c r="A68" s="4" t="s">
        <v>9</v>
      </c>
      <c r="B68" s="144">
        <v>100</v>
      </c>
      <c r="C68" s="144">
        <v>0</v>
      </c>
      <c r="D68" s="144">
        <v>100</v>
      </c>
      <c r="E68" s="144">
        <v>0</v>
      </c>
      <c r="F68" s="144">
        <v>100</v>
      </c>
      <c r="G68" s="144"/>
      <c r="H68" s="144">
        <v>0</v>
      </c>
      <c r="I68" s="144">
        <v>0</v>
      </c>
      <c r="J68" s="144">
        <v>0</v>
      </c>
      <c r="K68" s="144">
        <v>0</v>
      </c>
      <c r="L68" s="144">
        <v>0</v>
      </c>
      <c r="M68" s="144"/>
      <c r="N68" s="144">
        <v>56.730769230769226</v>
      </c>
      <c r="O68" s="144">
        <v>43.269230769230774</v>
      </c>
      <c r="P68" s="144">
        <v>100</v>
      </c>
      <c r="Q68" s="144">
        <v>0</v>
      </c>
      <c r="R68" s="144">
        <v>100</v>
      </c>
    </row>
    <row r="69" spans="1:18" ht="21" customHeight="1">
      <c r="A69" s="4" t="s">
        <v>10</v>
      </c>
      <c r="B69" s="144">
        <v>100</v>
      </c>
      <c r="C69" s="144">
        <v>0</v>
      </c>
      <c r="D69" s="144">
        <v>100</v>
      </c>
      <c r="E69" s="144">
        <v>0</v>
      </c>
      <c r="F69" s="144">
        <v>100</v>
      </c>
      <c r="G69" s="144"/>
      <c r="H69" s="144">
        <v>100</v>
      </c>
      <c r="I69" s="144">
        <v>0</v>
      </c>
      <c r="J69" s="144">
        <v>100</v>
      </c>
      <c r="K69" s="144">
        <v>0</v>
      </c>
      <c r="L69" s="144">
        <v>100</v>
      </c>
      <c r="M69" s="144"/>
      <c r="N69" s="144">
        <v>54.958677685950406</v>
      </c>
      <c r="O69" s="144">
        <v>45.041322314049587</v>
      </c>
      <c r="P69" s="144">
        <v>100</v>
      </c>
      <c r="Q69" s="144">
        <v>0</v>
      </c>
      <c r="R69" s="144">
        <v>100</v>
      </c>
    </row>
    <row r="70" spans="1:18" ht="21" customHeight="1">
      <c r="A70" s="4" t="s">
        <v>11</v>
      </c>
      <c r="B70" s="144">
        <v>100</v>
      </c>
      <c r="C70" s="144">
        <v>0</v>
      </c>
      <c r="D70" s="144">
        <v>100</v>
      </c>
      <c r="E70" s="144">
        <v>0</v>
      </c>
      <c r="F70" s="144">
        <v>100</v>
      </c>
      <c r="G70" s="144"/>
      <c r="H70" s="144">
        <v>0</v>
      </c>
      <c r="I70" s="144">
        <v>0</v>
      </c>
      <c r="J70" s="144">
        <v>0</v>
      </c>
      <c r="K70" s="144">
        <v>0</v>
      </c>
      <c r="L70" s="144">
        <v>0</v>
      </c>
      <c r="M70" s="144"/>
      <c r="N70" s="144">
        <v>62.643678160919535</v>
      </c>
      <c r="O70" s="144">
        <v>37.356321839080458</v>
      </c>
      <c r="P70" s="144">
        <v>100</v>
      </c>
      <c r="Q70" s="144">
        <v>0</v>
      </c>
      <c r="R70" s="144">
        <v>100</v>
      </c>
    </row>
    <row r="71" spans="1:18" ht="21" customHeight="1" thickBot="1">
      <c r="A71" s="16" t="s">
        <v>12</v>
      </c>
      <c r="B71" s="147">
        <v>100</v>
      </c>
      <c r="C71" s="147">
        <v>0</v>
      </c>
      <c r="D71" s="147">
        <v>100</v>
      </c>
      <c r="E71" s="147">
        <v>0</v>
      </c>
      <c r="F71" s="147">
        <v>100</v>
      </c>
      <c r="G71" s="147"/>
      <c r="H71" s="147">
        <v>66.666666666666657</v>
      </c>
      <c r="I71" s="147">
        <v>33.333333333333329</v>
      </c>
      <c r="J71" s="147">
        <v>100</v>
      </c>
      <c r="K71" s="147">
        <v>0</v>
      </c>
      <c r="L71" s="147">
        <v>100</v>
      </c>
      <c r="M71" s="147"/>
      <c r="N71" s="147">
        <v>44.029850746268657</v>
      </c>
      <c r="O71" s="147">
        <v>55.97014925373135</v>
      </c>
      <c r="P71" s="147">
        <v>100</v>
      </c>
      <c r="Q71" s="147">
        <v>0</v>
      </c>
      <c r="R71" s="147">
        <v>100</v>
      </c>
    </row>
    <row r="72" spans="1:18" ht="21" customHeight="1" thickTop="1" thickBot="1">
      <c r="A72" s="224" t="s">
        <v>13</v>
      </c>
      <c r="B72" s="241">
        <v>81.132075471698116</v>
      </c>
      <c r="C72" s="241">
        <v>18.867924528301888</v>
      </c>
      <c r="D72" s="240">
        <v>100</v>
      </c>
      <c r="E72" s="240">
        <v>0</v>
      </c>
      <c r="F72" s="240">
        <v>100</v>
      </c>
      <c r="G72" s="241"/>
      <c r="H72" s="241">
        <v>68.421052631578945</v>
      </c>
      <c r="I72" s="240">
        <v>31.578947368421051</v>
      </c>
      <c r="J72" s="240">
        <v>100</v>
      </c>
      <c r="K72" s="240">
        <v>0</v>
      </c>
      <c r="L72" s="241">
        <v>100</v>
      </c>
      <c r="M72" s="241"/>
      <c r="N72" s="240">
        <v>42.797494780793322</v>
      </c>
      <c r="O72" s="240">
        <v>56.454418928322895</v>
      </c>
      <c r="P72" s="240">
        <v>99.251913709116209</v>
      </c>
      <c r="Q72" s="241">
        <v>0.74808629088378553</v>
      </c>
      <c r="R72" s="241">
        <v>100</v>
      </c>
    </row>
    <row r="73" spans="1:18" ht="21" customHeight="1" thickTop="1" thickBot="1">
      <c r="A73" s="225" t="s">
        <v>14</v>
      </c>
      <c r="B73" s="152"/>
      <c r="C73" s="152"/>
      <c r="D73" s="152"/>
      <c r="E73" s="152"/>
      <c r="F73" s="152"/>
      <c r="G73" s="152"/>
      <c r="H73" s="152"/>
      <c r="I73" s="152"/>
      <c r="J73" s="152"/>
      <c r="K73" s="152"/>
      <c r="L73" s="152"/>
      <c r="M73" s="152"/>
      <c r="N73" s="152"/>
      <c r="O73" s="152"/>
      <c r="P73" s="152"/>
      <c r="Q73" s="152"/>
      <c r="R73" s="152"/>
    </row>
    <row r="74" spans="1:18" ht="21" customHeight="1" thickTop="1">
      <c r="A74" s="76" t="s">
        <v>15</v>
      </c>
      <c r="B74" s="148">
        <v>100</v>
      </c>
      <c r="C74" s="148">
        <v>0</v>
      </c>
      <c r="D74" s="148">
        <v>100</v>
      </c>
      <c r="E74" s="148">
        <v>0</v>
      </c>
      <c r="F74" s="148">
        <v>100</v>
      </c>
      <c r="G74" s="148"/>
      <c r="H74" s="148">
        <v>100</v>
      </c>
      <c r="I74" s="148">
        <v>0</v>
      </c>
      <c r="J74" s="148">
        <v>100</v>
      </c>
      <c r="K74" s="148">
        <v>0</v>
      </c>
      <c r="L74" s="148">
        <v>100</v>
      </c>
      <c r="M74" s="148"/>
      <c r="N74" s="148">
        <v>63.197969543147202</v>
      </c>
      <c r="O74" s="148">
        <v>36.802030456852791</v>
      </c>
      <c r="P74" s="148">
        <v>100</v>
      </c>
      <c r="Q74" s="148">
        <v>0</v>
      </c>
      <c r="R74" s="148">
        <v>100</v>
      </c>
    </row>
    <row r="75" spans="1:18" ht="21" customHeight="1">
      <c r="A75" s="4" t="s">
        <v>16</v>
      </c>
      <c r="B75" s="144">
        <v>80</v>
      </c>
      <c r="C75" s="144">
        <v>20</v>
      </c>
      <c r="D75" s="144">
        <v>100</v>
      </c>
      <c r="E75" s="144">
        <v>0</v>
      </c>
      <c r="F75" s="144">
        <v>100</v>
      </c>
      <c r="G75" s="144"/>
      <c r="H75" s="144">
        <v>0</v>
      </c>
      <c r="I75" s="144">
        <v>100</v>
      </c>
      <c r="J75" s="144">
        <v>100</v>
      </c>
      <c r="K75" s="144">
        <v>0</v>
      </c>
      <c r="L75" s="144">
        <v>100</v>
      </c>
      <c r="M75" s="144"/>
      <c r="N75" s="144">
        <v>52.5</v>
      </c>
      <c r="O75" s="144">
        <v>47.5</v>
      </c>
      <c r="P75" s="144">
        <v>100</v>
      </c>
      <c r="Q75" s="144">
        <v>0</v>
      </c>
      <c r="R75" s="144">
        <v>100</v>
      </c>
    </row>
    <row r="76" spans="1:18" ht="21" customHeight="1" thickBot="1">
      <c r="A76" s="16" t="s">
        <v>17</v>
      </c>
      <c r="B76" s="153">
        <v>63.636363636363633</v>
      </c>
      <c r="C76" s="153">
        <v>36.363636363636367</v>
      </c>
      <c r="D76" s="150">
        <v>100</v>
      </c>
      <c r="E76" s="150">
        <v>0</v>
      </c>
      <c r="F76" s="150">
        <v>100</v>
      </c>
      <c r="G76" s="153"/>
      <c r="H76" s="153">
        <v>71.428571428571431</v>
      </c>
      <c r="I76" s="150">
        <v>28.571428571428569</v>
      </c>
      <c r="J76" s="150">
        <v>100</v>
      </c>
      <c r="K76" s="150">
        <v>0</v>
      </c>
      <c r="L76" s="153">
        <v>100</v>
      </c>
      <c r="M76" s="153"/>
      <c r="N76" s="150">
        <v>47.643312101910837</v>
      </c>
      <c r="O76" s="150">
        <v>52.356687898089163</v>
      </c>
      <c r="P76" s="150">
        <v>100</v>
      </c>
      <c r="Q76" s="153">
        <v>0</v>
      </c>
      <c r="R76" s="153">
        <v>100</v>
      </c>
    </row>
    <row r="77" spans="1:18" ht="21" customHeight="1" thickTop="1" thickBot="1">
      <c r="A77" s="239" t="s">
        <v>13</v>
      </c>
      <c r="B77" s="251">
        <v>76.666666666666671</v>
      </c>
      <c r="C77" s="251">
        <v>23.333333333333332</v>
      </c>
      <c r="D77" s="252">
        <v>100</v>
      </c>
      <c r="E77" s="252">
        <v>0</v>
      </c>
      <c r="F77" s="252">
        <v>100</v>
      </c>
      <c r="G77" s="251"/>
      <c r="H77" s="251">
        <v>66.666666666666657</v>
      </c>
      <c r="I77" s="252">
        <v>33.333333333333329</v>
      </c>
      <c r="J77" s="252">
        <v>100</v>
      </c>
      <c r="K77" s="252">
        <v>0</v>
      </c>
      <c r="L77" s="251">
        <v>100</v>
      </c>
      <c r="M77" s="251"/>
      <c r="N77" s="252">
        <v>52.699356116889554</v>
      </c>
      <c r="O77" s="252">
        <v>47.300643883110446</v>
      </c>
      <c r="P77" s="252">
        <v>100</v>
      </c>
      <c r="Q77" s="251">
        <v>0</v>
      </c>
      <c r="R77" s="251">
        <v>100</v>
      </c>
    </row>
    <row r="78" spans="1:18" ht="21" customHeight="1" thickTop="1" thickBot="1">
      <c r="A78" s="24" t="s">
        <v>18</v>
      </c>
      <c r="B78" s="152">
        <v>79.518072289156621</v>
      </c>
      <c r="C78" s="152">
        <v>20.481927710843372</v>
      </c>
      <c r="D78" s="152">
        <v>100</v>
      </c>
      <c r="E78" s="152">
        <v>0</v>
      </c>
      <c r="F78" s="152">
        <v>100</v>
      </c>
      <c r="G78" s="152"/>
      <c r="H78" s="152">
        <v>67.857142857142861</v>
      </c>
      <c r="I78" s="152">
        <v>32.142857142857146</v>
      </c>
      <c r="J78" s="152">
        <v>100</v>
      </c>
      <c r="K78" s="152">
        <v>0</v>
      </c>
      <c r="L78" s="152">
        <v>100</v>
      </c>
      <c r="M78" s="152"/>
      <c r="N78" s="152">
        <v>45.371443285695896</v>
      </c>
      <c r="O78" s="152">
        <v>54.074932406334483</v>
      </c>
      <c r="P78" s="152">
        <v>99.446375692030387</v>
      </c>
      <c r="Q78" s="152">
        <v>0.55362430796961493</v>
      </c>
      <c r="R78" s="152">
        <v>100</v>
      </c>
    </row>
    <row r="79" spans="1:18" ht="5.25" customHeight="1" thickTop="1">
      <c r="A79" s="10"/>
      <c r="B79" s="11"/>
      <c r="C79" s="11"/>
      <c r="D79" s="11"/>
      <c r="E79" s="11"/>
      <c r="F79" s="60"/>
      <c r="G79" s="11"/>
      <c r="H79" s="11"/>
      <c r="I79" s="11"/>
      <c r="J79" s="11"/>
      <c r="K79" s="60"/>
      <c r="L79" s="11"/>
      <c r="M79" s="11"/>
      <c r="N79" s="11"/>
      <c r="O79" s="11"/>
      <c r="P79" s="60"/>
      <c r="Q79" s="11"/>
      <c r="R79" s="11"/>
    </row>
    <row r="80" spans="1:18" ht="9.75" customHeight="1">
      <c r="A80" s="10"/>
      <c r="B80" s="249"/>
      <c r="C80" s="249"/>
      <c r="D80" s="250"/>
      <c r="E80" s="250"/>
      <c r="F80" s="250"/>
      <c r="G80" s="249"/>
      <c r="H80" s="249"/>
      <c r="I80" s="250"/>
      <c r="J80" s="250"/>
      <c r="K80" s="250"/>
      <c r="L80" s="249"/>
      <c r="M80" s="249"/>
      <c r="N80" s="250"/>
      <c r="O80" s="250"/>
      <c r="P80" s="250"/>
      <c r="Q80" s="249"/>
      <c r="R80" s="249"/>
    </row>
    <row r="81" spans="1:18" ht="15" thickBot="1">
      <c r="A81" s="11"/>
      <c r="B81" s="11"/>
      <c r="C81" s="11"/>
      <c r="D81" s="11"/>
      <c r="E81" s="11"/>
      <c r="F81" s="11"/>
      <c r="G81" s="11"/>
      <c r="H81" s="11"/>
      <c r="I81" s="11"/>
      <c r="J81" s="11"/>
      <c r="K81" s="11"/>
      <c r="L81" s="11"/>
      <c r="M81" s="11"/>
      <c r="N81" s="11"/>
      <c r="O81" s="11"/>
      <c r="P81" s="11"/>
      <c r="Q81" s="11"/>
      <c r="R81" s="11"/>
    </row>
    <row r="82" spans="1:18" ht="25.5" customHeight="1">
      <c r="A82" s="337" t="s">
        <v>67</v>
      </c>
      <c r="B82" s="337"/>
      <c r="C82" s="337"/>
      <c r="D82" s="337"/>
      <c r="E82" s="337"/>
      <c r="F82" s="337"/>
      <c r="G82" s="19"/>
      <c r="H82" s="19"/>
      <c r="I82" s="19"/>
      <c r="J82" s="19"/>
      <c r="K82" s="19"/>
      <c r="L82" s="370">
        <v>100</v>
      </c>
      <c r="M82" s="370"/>
      <c r="N82" s="370"/>
      <c r="O82" s="370"/>
      <c r="P82" s="370"/>
      <c r="Q82" s="370"/>
      <c r="R82" s="370"/>
    </row>
  </sheetData>
  <mergeCells count="27">
    <mergeCell ref="V29:AG29"/>
    <mergeCell ref="A30:R30"/>
    <mergeCell ref="A82:F82"/>
    <mergeCell ref="A55:F55"/>
    <mergeCell ref="A56:R56"/>
    <mergeCell ref="V56:AG56"/>
    <mergeCell ref="A57:R57"/>
    <mergeCell ref="V57:AG57"/>
    <mergeCell ref="A58:A59"/>
    <mergeCell ref="B58:F58"/>
    <mergeCell ref="H58:L58"/>
    <mergeCell ref="N58:R58"/>
    <mergeCell ref="A31:A32"/>
    <mergeCell ref="B31:F31"/>
    <mergeCell ref="H31:L31"/>
    <mergeCell ref="N31:R31"/>
    <mergeCell ref="A1:R1"/>
    <mergeCell ref="A2:R2"/>
    <mergeCell ref="A3:A4"/>
    <mergeCell ref="B3:F3"/>
    <mergeCell ref="H3:L3"/>
    <mergeCell ref="N3:R3"/>
    <mergeCell ref="L55:R55"/>
    <mergeCell ref="L82:R82"/>
    <mergeCell ref="A28:E28"/>
    <mergeCell ref="H28:R28"/>
    <mergeCell ref="A29:R29"/>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14</vt:i4>
      </vt:variant>
      <vt:variant>
        <vt:lpstr>نطاقات تمت تسميتها</vt:lpstr>
      </vt:variant>
      <vt:variant>
        <vt:i4>12</vt:i4>
      </vt:variant>
    </vt:vector>
  </HeadingPairs>
  <TitlesOfParts>
    <vt:vector size="26" baseType="lpstr">
      <vt:lpstr>2</vt:lpstr>
      <vt:lpstr>3</vt:lpstr>
      <vt:lpstr>4</vt:lpstr>
      <vt:lpstr>12</vt:lpstr>
      <vt:lpstr>13</vt:lpstr>
      <vt:lpstr>15</vt:lpstr>
      <vt:lpstr>16</vt:lpstr>
      <vt:lpstr>17</vt:lpstr>
      <vt:lpstr>18</vt:lpstr>
      <vt:lpstr>19</vt:lpstr>
      <vt:lpstr>18 القديم</vt:lpstr>
      <vt:lpstr>000</vt:lpstr>
      <vt:lpstr>22</vt:lpstr>
      <vt:lpstr>24</vt:lpstr>
      <vt:lpstr>'000'!Print_Area</vt:lpstr>
      <vt:lpstr>'12'!Print_Area</vt:lpstr>
      <vt:lpstr>'15'!Print_Area</vt:lpstr>
      <vt:lpstr>'16'!Print_Area</vt:lpstr>
      <vt:lpstr>'17'!Print_Area</vt:lpstr>
      <vt:lpstr>'18'!Print_Area</vt:lpstr>
      <vt:lpstr>'18 القديم'!Print_Area</vt:lpstr>
      <vt:lpstr>'2'!Print_Area</vt:lpstr>
      <vt:lpstr>'22'!Print_Area</vt:lpstr>
      <vt:lpstr>'24'!Print_Area</vt:lpstr>
      <vt:lpstr>'3'!Print_Area</vt:lpstr>
      <vt:lpstr>'4'!Print_Area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Nada</dc:creator>
  <cp:lastModifiedBy>Administrator</cp:lastModifiedBy>
  <cp:lastPrinted>2016-03-01T04:39:53Z</cp:lastPrinted>
  <dcterms:created xsi:type="dcterms:W3CDTF">2014-03-25T09:31:32Z</dcterms:created>
  <dcterms:modified xsi:type="dcterms:W3CDTF">2018-05-21T06:47:27Z</dcterms:modified>
</cp:coreProperties>
</file>